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640" windowHeight="5055" tabRatio="761" firstSheet="20" activeTab="26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GOA" sheetId="9" r:id="rId9"/>
    <sheet name="Bankura" sheetId="10" r:id="rId10"/>
    <sheet name="Chennai-Hossur" sheetId="11" r:id="rId11"/>
    <sheet name="Pondicherry" sheetId="12" r:id="rId12"/>
    <sheet name="Barshi" sheetId="13" r:id="rId13"/>
    <sheet name="Noida" sheetId="14" r:id="rId14"/>
    <sheet name="Haridwar" sheetId="15" r:id="rId15"/>
    <sheet name="Baddi" sheetId="16" r:id="rId16"/>
    <sheet name="Kerala" sheetId="17" r:id="rId17"/>
    <sheet name="Salem" sheetId="18" r:id="rId18"/>
    <sheet name="Guwhati" sheetId="19" r:id="rId19"/>
    <sheet name="Bhuneshwar" sheetId="20" r:id="rId20"/>
    <sheet name="Jammu" sheetId="21" r:id="rId21"/>
    <sheet name="Mehbubnagar" sheetId="29" r:id="rId22"/>
    <sheet name="STOCK POINT- Daman" sheetId="22" r:id="rId23"/>
    <sheet name="Stock Point -Silvassa" sheetId="23" r:id="rId24"/>
    <sheet name="Stock Point - Bhiwandi " sheetId="30" r:id="rId25"/>
    <sheet name="Stock Point- Nagpur" sheetId="24" r:id="rId26"/>
    <sheet name="Nashik Warehouse" sheetId="25" r:id="rId27"/>
    <sheet name="Kolkatta Warehouse" sheetId="26" r:id="rId28"/>
    <sheet name="Chennai Warehouse" sheetId="27" r:id="rId29"/>
    <sheet name="SWEEP" sheetId="28" r:id="rId30"/>
  </sheets>
  <definedNames>
    <definedName name="_xlnm.Print_Area" localSheetId="15">Baddi!$A$1:$I$91</definedName>
    <definedName name="_xlnm.Print_Area" localSheetId="9">Bankura!$A$1:$I$91</definedName>
    <definedName name="_xlnm.Print_Area" localSheetId="12">Barshi!$A$1:$I$93</definedName>
    <definedName name="_xlnm.Print_Area" localSheetId="19">Bhuneshwar!$A$1:$I$92</definedName>
    <definedName name="_xlnm.Print_Area" localSheetId="28">'Chennai Warehouse'!$A$1:$H$94</definedName>
    <definedName name="_xlnm.Print_Area" localSheetId="10">'Chennai-Hossur'!$A$1:$J$93</definedName>
    <definedName name="_xlnm.Print_Area" localSheetId="1">Daman!$A$1:$I$90</definedName>
    <definedName name="_xlnm.Print_Area" localSheetId="8">GOA!$A$1:$I$93</definedName>
    <definedName name="_xlnm.Print_Area" localSheetId="18">Guwhati!$A$1:$I$92</definedName>
    <definedName name="_xlnm.Print_Area" localSheetId="14">Haridwar!$A$1:$I$92</definedName>
    <definedName name="_xlnm.Print_Area" localSheetId="20">Jammu!$A$1:$I$93</definedName>
    <definedName name="_xlnm.Print_Area" localSheetId="16">Kerala!$A$1:$I$89</definedName>
    <definedName name="_xlnm.Print_Area" localSheetId="27">'Kolkatta Warehouse'!$A$1:$H$93</definedName>
    <definedName name="_xlnm.Print_Area" localSheetId="21">Mehbubnagar!$A$1:$I$89</definedName>
    <definedName name="_xlnm.Print_Area" localSheetId="7">Nashik!$A$1:$I$92</definedName>
    <definedName name="_xlnm.Print_Area" localSheetId="26">'Nashik Warehouse'!$A$1:$H$92</definedName>
    <definedName name="_xlnm.Print_Area" localSheetId="13">Noida!$A$1:$I$92</definedName>
    <definedName name="_xlnm.Print_Area" localSheetId="11">Pondicherry!$A$1:$I$92</definedName>
    <definedName name="_xlnm.Print_Area" localSheetId="4">Raigad!$A$1:$I$89</definedName>
    <definedName name="_xlnm.Print_Area" localSheetId="17">Salem!$A$1:$I$92</definedName>
    <definedName name="_xlnm.Print_Area" localSheetId="2">Silvassa!$A$1:$I$92</definedName>
    <definedName name="_xlnm.Print_Area" localSheetId="22">'STOCK POINT- Daman'!$A$1:$G$92</definedName>
    <definedName name="_xlnm.Print_Area" localSheetId="25">'Stock Point- Nagpur'!$A$1:$H$92</definedName>
    <definedName name="_xlnm.Print_Area" localSheetId="23">'Stock Point -Silvassa'!$A$1:$G$92</definedName>
    <definedName name="_xlnm.Print_Area" localSheetId="29">SWEEP!$A$1:$I$33</definedName>
    <definedName name="_xlnm.Print_Area" localSheetId="3">Thane!$A$1:$I$93</definedName>
    <definedName name="_xlnm.Print_Area" localSheetId="5">Umbergaon!$A$1:$I$89</definedName>
    <definedName name="_xlnm.Print_Area" localSheetId="6">Vadodra!$A$1:$J$95</definedName>
  </definedNames>
  <calcPr calcId="124519"/>
</workbook>
</file>

<file path=xl/calcChain.xml><?xml version="1.0" encoding="utf-8"?>
<calcChain xmlns="http://schemas.openxmlformats.org/spreadsheetml/2006/main">
  <c r="E25" i="30"/>
  <c r="F25" s="1"/>
  <c r="E21"/>
  <c r="F21" s="1"/>
  <c r="E78" l="1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4"/>
  <c r="F64" s="1"/>
  <c r="E63"/>
  <c r="F63" s="1"/>
  <c r="E62"/>
  <c r="F62" s="1"/>
  <c r="E61"/>
  <c r="F61" s="1"/>
  <c r="F60"/>
  <c r="E60"/>
  <c r="E59"/>
  <c r="F59" s="1"/>
  <c r="E58"/>
  <c r="F58" s="1"/>
  <c r="E57"/>
  <c r="F57" s="1"/>
  <c r="E55"/>
  <c r="F55" s="1"/>
  <c r="E53"/>
  <c r="F53" s="1"/>
  <c r="E52"/>
  <c r="F52" s="1"/>
  <c r="E51"/>
  <c r="F51" s="1"/>
  <c r="E50"/>
  <c r="F50" s="1"/>
  <c r="E49"/>
  <c r="F49" s="1"/>
  <c r="E47"/>
  <c r="F47" s="1"/>
  <c r="E45"/>
  <c r="F45" s="1"/>
  <c r="E44"/>
  <c r="F44" s="1"/>
  <c r="E43"/>
  <c r="F43" s="1"/>
  <c r="F41"/>
  <c r="E41"/>
  <c r="E40"/>
  <c r="F40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20"/>
  <c r="F20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F11" i="13"/>
  <c r="E16" i="27"/>
  <c r="G16" s="1"/>
  <c r="G17" i="26"/>
  <c r="E15" i="25"/>
  <c r="G15" s="1"/>
  <c r="E15" i="24"/>
  <c r="F15" s="1"/>
  <c r="E15" i="23"/>
  <c r="F15" s="1"/>
  <c r="E15" i="22"/>
  <c r="F15" s="1"/>
  <c r="F15" i="21"/>
  <c r="H15" s="1"/>
  <c r="I15" s="1"/>
  <c r="F15" i="16"/>
  <c r="H15" s="1"/>
  <c r="F15" i="15"/>
  <c r="H15" s="1"/>
  <c r="I15" s="1"/>
  <c r="F15" i="14"/>
  <c r="H15" s="1"/>
  <c r="F15" i="13"/>
  <c r="F15" i="12"/>
  <c r="H15" s="1"/>
  <c r="F15" i="11"/>
  <c r="F14" i="10"/>
  <c r="F15" i="9"/>
  <c r="H15" s="1"/>
  <c r="F15" i="8"/>
  <c r="H15" s="1"/>
  <c r="I15" s="1"/>
  <c r="F15" i="7"/>
  <c r="H15" s="1"/>
  <c r="I15" s="1"/>
  <c r="F15" i="6"/>
  <c r="H15" s="1"/>
  <c r="F14" i="4"/>
  <c r="H14" s="1"/>
  <c r="I14" s="1"/>
  <c r="F15" i="3"/>
  <c r="H15" s="1"/>
  <c r="F15" i="2"/>
  <c r="H15" s="1"/>
  <c r="F14" i="1"/>
  <c r="H14" s="1"/>
  <c r="H11" i="13" l="1"/>
  <c r="I11" s="1"/>
  <c r="I15" i="9"/>
  <c r="H15" i="13"/>
  <c r="I15" s="1"/>
  <c r="I15" i="16"/>
  <c r="I15" i="14"/>
  <c r="I15" i="12"/>
  <c r="H15" i="11"/>
  <c r="I15" s="1"/>
  <c r="I15" i="6"/>
  <c r="I15" i="3"/>
  <c r="I15" i="2"/>
  <c r="I14" i="1"/>
  <c r="H14" i="10"/>
  <c r="I14" s="1"/>
  <c r="F75" i="15"/>
  <c r="F74"/>
  <c r="H74" s="1"/>
  <c r="I74" s="1"/>
  <c r="F11" i="14"/>
  <c r="H11" s="1"/>
  <c r="H75" i="15" l="1"/>
  <c r="I75" s="1"/>
  <c r="I11" i="14"/>
  <c r="F75"/>
  <c r="H75" s="1"/>
  <c r="I75" s="1"/>
  <c r="F74"/>
  <c r="H74" s="1"/>
  <c r="I74" s="1"/>
  <c r="F32" i="6"/>
  <c r="H32" s="1"/>
  <c r="I32" l="1"/>
  <c r="E74" i="23"/>
  <c r="F74" s="1"/>
  <c r="E74" i="22"/>
  <c r="F74" s="1"/>
  <c r="F32" i="8"/>
  <c r="E50" i="22"/>
  <c r="F50" s="1"/>
  <c r="F64" i="8"/>
  <c r="H64" s="1"/>
  <c r="I64" s="1"/>
  <c r="F63"/>
  <c r="H63" s="1"/>
  <c r="I63" s="1"/>
  <c r="F62"/>
  <c r="F61"/>
  <c r="H61" s="1"/>
  <c r="I61" s="1"/>
  <c r="F60"/>
  <c r="H60" s="1"/>
  <c r="I60" s="1"/>
  <c r="F59"/>
  <c r="H59" s="1"/>
  <c r="I59" s="1"/>
  <c r="F58"/>
  <c r="H58" s="1"/>
  <c r="F57"/>
  <c r="H57" s="1"/>
  <c r="F55"/>
  <c r="H55" s="1"/>
  <c r="I55" s="1"/>
  <c r="F53"/>
  <c r="H53" s="1"/>
  <c r="F52"/>
  <c r="H52" s="1"/>
  <c r="I52" s="1"/>
  <c r="F51"/>
  <c r="F47"/>
  <c r="H47" s="1"/>
  <c r="I47" s="1"/>
  <c r="F45"/>
  <c r="H45" s="1"/>
  <c r="F43"/>
  <c r="H43" s="1"/>
  <c r="F44"/>
  <c r="H44" s="1"/>
  <c r="F20" i="6"/>
  <c r="H20" s="1"/>
  <c r="I20" s="1"/>
  <c r="E68" i="25"/>
  <c r="G68" s="1"/>
  <c r="E50"/>
  <c r="G50" s="1"/>
  <c r="E55"/>
  <c r="G55" s="1"/>
  <c r="E34"/>
  <c r="G34" s="1"/>
  <c r="E20"/>
  <c r="G20" s="1"/>
  <c r="E68" i="24"/>
  <c r="F68" s="1"/>
  <c r="E68" i="23"/>
  <c r="F68" s="1"/>
  <c r="E55"/>
  <c r="F55" s="1"/>
  <c r="E50"/>
  <c r="F50" s="1"/>
  <c r="E34"/>
  <c r="F34" s="1"/>
  <c r="E20"/>
  <c r="F20" s="1"/>
  <c r="E17"/>
  <c r="F17" s="1"/>
  <c r="E68" i="22"/>
  <c r="F68" s="1"/>
  <c r="E55"/>
  <c r="F55" s="1"/>
  <c r="E34"/>
  <c r="F34" s="1"/>
  <c r="E20"/>
  <c r="F20" s="1"/>
  <c r="E17"/>
  <c r="F17" s="1"/>
  <c r="F45" i="29"/>
  <c r="H45" s="1"/>
  <c r="F19"/>
  <c r="H19" s="1"/>
  <c r="F30" i="21"/>
  <c r="H30" s="1"/>
  <c r="I30" s="1"/>
  <c r="F20" i="18"/>
  <c r="H20" s="1"/>
  <c r="I20" s="1"/>
  <c r="F34" i="17"/>
  <c r="H34" s="1"/>
  <c r="I34" s="1"/>
  <c r="F50" i="16"/>
  <c r="H50" s="1"/>
  <c r="I50" s="1"/>
  <c r="F34"/>
  <c r="H34" s="1"/>
  <c r="F50" i="15"/>
  <c r="H50" s="1"/>
  <c r="F34"/>
  <c r="H34" s="1"/>
  <c r="F47" i="14"/>
  <c r="F22"/>
  <c r="H22" s="1"/>
  <c r="I22" s="1"/>
  <c r="F34"/>
  <c r="H34" s="1"/>
  <c r="F50" i="12"/>
  <c r="F34"/>
  <c r="H34" s="1"/>
  <c r="F50" i="11"/>
  <c r="F34"/>
  <c r="H34" s="1"/>
  <c r="F49" i="10"/>
  <c r="H49" s="1"/>
  <c r="F33"/>
  <c r="H33" s="1"/>
  <c r="F50" i="9"/>
  <c r="H50" s="1"/>
  <c r="I50" s="1"/>
  <c r="H32" i="8" l="1"/>
  <c r="I32" s="1"/>
  <c r="H51"/>
  <c r="I51" s="1"/>
  <c r="H62"/>
  <c r="I62" s="1"/>
  <c r="H50" i="12"/>
  <c r="I50" s="1"/>
  <c r="H50" i="11"/>
  <c r="I50" s="1"/>
  <c r="I43" i="8"/>
  <c r="I50" i="15"/>
  <c r="I58" i="8"/>
  <c r="I53"/>
  <c r="I45"/>
  <c r="I57"/>
  <c r="I44"/>
  <c r="I34" i="14"/>
  <c r="I19" i="29"/>
  <c r="I45"/>
  <c r="I34" i="16"/>
  <c r="I34" i="15"/>
  <c r="H47" i="14"/>
  <c r="I47" s="1"/>
  <c r="I34" i="12"/>
  <c r="I34" i="11"/>
  <c r="I49" i="10"/>
  <c r="I33"/>
  <c r="F50" i="8"/>
  <c r="H50" s="1"/>
  <c r="I50" s="1"/>
  <c r="F34"/>
  <c r="H34" s="1"/>
  <c r="I34" s="1"/>
  <c r="F50" i="7"/>
  <c r="H50" s="1"/>
  <c r="F11"/>
  <c r="H11" s="1"/>
  <c r="I11" s="1"/>
  <c r="F49" i="6"/>
  <c r="H49" s="1"/>
  <c r="I49" s="1"/>
  <c r="F34"/>
  <c r="H34" s="1"/>
  <c r="F54" i="4"/>
  <c r="H54" s="1"/>
  <c r="F49"/>
  <c r="H49" s="1"/>
  <c r="F33"/>
  <c r="H33" s="1"/>
  <c r="F17"/>
  <c r="H17" s="1"/>
  <c r="F50" i="3"/>
  <c r="H50" s="1"/>
  <c r="I50" s="1"/>
  <c r="F55"/>
  <c r="H55" s="1"/>
  <c r="I55" s="1"/>
  <c r="F34"/>
  <c r="H34" s="1"/>
  <c r="F18"/>
  <c r="H18" s="1"/>
  <c r="I18" s="1"/>
  <c r="F55" i="2"/>
  <c r="H55" s="1"/>
  <c r="I55" s="1"/>
  <c r="F50"/>
  <c r="H50" s="1"/>
  <c r="F34"/>
  <c r="H34" s="1"/>
  <c r="F18"/>
  <c r="H18" s="1"/>
  <c r="E31" i="27"/>
  <c r="G31" s="1"/>
  <c r="E25"/>
  <c r="G25" s="1"/>
  <c r="E15"/>
  <c r="G15" s="1"/>
  <c r="E11"/>
  <c r="G11" s="1"/>
  <c r="E76" i="26"/>
  <c r="G76" s="1"/>
  <c r="E46"/>
  <c r="G46" s="1"/>
  <c r="E45"/>
  <c r="G45" s="1"/>
  <c r="E44"/>
  <c r="G44" s="1"/>
  <c r="E28"/>
  <c r="G28" s="1"/>
  <c r="E27"/>
  <c r="G27" s="1"/>
  <c r="E25"/>
  <c r="G25" s="1"/>
  <c r="E24"/>
  <c r="G24" s="1"/>
  <c r="E23"/>
  <c r="G23" s="1"/>
  <c r="E15"/>
  <c r="G15" s="1"/>
  <c r="E11"/>
  <c r="G11" s="1"/>
  <c r="E78" i="25"/>
  <c r="G78" s="1"/>
  <c r="E77"/>
  <c r="G77" s="1"/>
  <c r="E76"/>
  <c r="G76" s="1"/>
  <c r="E75"/>
  <c r="G75" s="1"/>
  <c r="E73"/>
  <c r="G73" s="1"/>
  <c r="E72"/>
  <c r="G72" s="1"/>
  <c r="E71"/>
  <c r="G71" s="1"/>
  <c r="E70"/>
  <c r="G70" s="1"/>
  <c r="E69"/>
  <c r="G69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3"/>
  <c r="G53" s="1"/>
  <c r="E52"/>
  <c r="G52" s="1"/>
  <c r="E51"/>
  <c r="G51" s="1"/>
  <c r="E49"/>
  <c r="G49" s="1"/>
  <c r="E47"/>
  <c r="G47" s="1"/>
  <c r="E45"/>
  <c r="G45" s="1"/>
  <c r="E44"/>
  <c r="G44" s="1"/>
  <c r="E43"/>
  <c r="G43" s="1"/>
  <c r="E41"/>
  <c r="G41" s="1"/>
  <c r="E40"/>
  <c r="G40" s="1"/>
  <c r="E36"/>
  <c r="G36" s="1"/>
  <c r="E35"/>
  <c r="G35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4"/>
  <c r="G24" s="1"/>
  <c r="E23"/>
  <c r="G23" s="1"/>
  <c r="E22"/>
  <c r="G22" s="1"/>
  <c r="E16"/>
  <c r="G16" s="1"/>
  <c r="E14"/>
  <c r="G14" s="1"/>
  <c r="E13"/>
  <c r="G13" s="1"/>
  <c r="E12"/>
  <c r="G12" s="1"/>
  <c r="E11"/>
  <c r="G11" s="1"/>
  <c r="E10"/>
  <c r="G10" s="1"/>
  <c r="E73" i="24"/>
  <c r="F73" s="1"/>
  <c r="E72"/>
  <c r="F72" s="1"/>
  <c r="E71"/>
  <c r="F71" s="1"/>
  <c r="E70"/>
  <c r="F70" s="1"/>
  <c r="E69"/>
  <c r="F69" s="1"/>
  <c r="E44"/>
  <c r="F44" s="1"/>
  <c r="E43"/>
  <c r="F43" s="1"/>
  <c r="E29"/>
  <c r="F29" s="1"/>
  <c r="E28"/>
  <c r="F28" s="1"/>
  <c r="E27"/>
  <c r="F27" s="1"/>
  <c r="E26"/>
  <c r="F26" s="1"/>
  <c r="E24"/>
  <c r="F24" s="1"/>
  <c r="E23"/>
  <c r="F23" s="1"/>
  <c r="E22"/>
  <c r="F22" s="1"/>
  <c r="E14"/>
  <c r="F14" s="1"/>
  <c r="E10"/>
  <c r="F10" s="1"/>
  <c r="E78" i="23"/>
  <c r="F78" s="1"/>
  <c r="E77"/>
  <c r="F77" s="1"/>
  <c r="E76"/>
  <c r="F76" s="1"/>
  <c r="E75"/>
  <c r="F75" s="1"/>
  <c r="E73"/>
  <c r="F73" s="1"/>
  <c r="E72"/>
  <c r="F72" s="1"/>
  <c r="E71"/>
  <c r="F71" s="1"/>
  <c r="E70"/>
  <c r="F70" s="1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E78" i="22"/>
  <c r="F78" s="1"/>
  <c r="E77"/>
  <c r="F77" s="1"/>
  <c r="E76"/>
  <c r="F76" s="1"/>
  <c r="E75"/>
  <c r="F75" s="1"/>
  <c r="E73"/>
  <c r="F73" s="1"/>
  <c r="E72"/>
  <c r="F72" s="1"/>
  <c r="E71"/>
  <c r="F71" s="1"/>
  <c r="E70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F33" i="21"/>
  <c r="H33" s="1"/>
  <c r="F31"/>
  <c r="H31" s="1"/>
  <c r="I31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1"/>
  <c r="H11" s="1"/>
  <c r="I11" s="1"/>
  <c r="F10"/>
  <c r="H10" s="1"/>
  <c r="F47" i="20"/>
  <c r="H47" s="1"/>
  <c r="F20"/>
  <c r="H20" s="1"/>
  <c r="F47" i="19"/>
  <c r="H47" s="1"/>
  <c r="F20"/>
  <c r="H20" s="1"/>
  <c r="F47" i="18"/>
  <c r="H47" s="1"/>
  <c r="F44" i="17"/>
  <c r="F43"/>
  <c r="H43" s="1"/>
  <c r="I43" s="1"/>
  <c r="F42"/>
  <c r="H42" s="1"/>
  <c r="I42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0"/>
  <c r="H10" s="1"/>
  <c r="F78" i="16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8" i="15"/>
  <c r="H78" s="1"/>
  <c r="I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33"/>
  <c r="H33" s="1"/>
  <c r="F31"/>
  <c r="H31" s="1"/>
  <c r="I31" s="1"/>
  <c r="F30"/>
  <c r="H30" s="1"/>
  <c r="I30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3" i="14"/>
  <c r="H73" s="1"/>
  <c r="I73" s="1"/>
  <c r="F72"/>
  <c r="H72" s="1"/>
  <c r="F71"/>
  <c r="H71" s="1"/>
  <c r="F70"/>
  <c r="H70" s="1"/>
  <c r="I70" s="1"/>
  <c r="F69"/>
  <c r="H69" s="1"/>
  <c r="I69" s="1"/>
  <c r="F68"/>
  <c r="H68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14"/>
  <c r="H14" s="1"/>
  <c r="F10"/>
  <c r="H10" s="1"/>
  <c r="F78" i="13"/>
  <c r="H78" s="1"/>
  <c r="I78" s="1"/>
  <c r="F77"/>
  <c r="H77" s="1"/>
  <c r="I77" s="1"/>
  <c r="F76"/>
  <c r="H76" s="1"/>
  <c r="F71"/>
  <c r="H71" s="1"/>
  <c r="F70"/>
  <c r="H70" s="1"/>
  <c r="I70" s="1"/>
  <c r="F69"/>
  <c r="H69" s="1"/>
  <c r="I69" s="1"/>
  <c r="F68"/>
  <c r="H68" s="1"/>
  <c r="F64"/>
  <c r="H64" s="1"/>
  <c r="F63"/>
  <c r="H63" s="1"/>
  <c r="I63" s="1"/>
  <c r="F62"/>
  <c r="H62" s="1"/>
  <c r="I62" s="1"/>
  <c r="F61"/>
  <c r="H61" s="1"/>
  <c r="F60"/>
  <c r="H60" s="1"/>
  <c r="F59"/>
  <c r="H59" s="1"/>
  <c r="I59" s="1"/>
  <c r="F47"/>
  <c r="H47" s="1"/>
  <c r="F45"/>
  <c r="H45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20"/>
  <c r="H20" s="1"/>
  <c r="F16"/>
  <c r="H16" s="1"/>
  <c r="I16" s="1"/>
  <c r="F14"/>
  <c r="H14" s="1"/>
  <c r="F10"/>
  <c r="H10" s="1"/>
  <c r="F78" i="12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6"/>
  <c r="H36" s="1"/>
  <c r="I36" s="1"/>
  <c r="F35"/>
  <c r="H35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5" i="11"/>
  <c r="H75" s="1"/>
  <c r="I75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7"/>
  <c r="H47" s="1"/>
  <c r="F45"/>
  <c r="H45" s="1"/>
  <c r="I45" s="1"/>
  <c r="F44"/>
  <c r="H44" s="1"/>
  <c r="I44" s="1"/>
  <c r="F43"/>
  <c r="H43" s="1"/>
  <c r="F36"/>
  <c r="H36" s="1"/>
  <c r="F35"/>
  <c r="H35" s="1"/>
  <c r="F33"/>
  <c r="H33" s="1"/>
  <c r="F31"/>
  <c r="H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F22"/>
  <c r="H22" s="1"/>
  <c r="F20"/>
  <c r="H20" s="1"/>
  <c r="I20" s="1"/>
  <c r="F16"/>
  <c r="H16" s="1"/>
  <c r="F14"/>
  <c r="H14" s="1"/>
  <c r="F10"/>
  <c r="H10" s="1"/>
  <c r="F77" i="10"/>
  <c r="H77" s="1"/>
  <c r="I77" s="1"/>
  <c r="F76"/>
  <c r="H76" s="1"/>
  <c r="I76" s="1"/>
  <c r="F75"/>
  <c r="H75" s="1"/>
  <c r="F74"/>
  <c r="H74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4"/>
  <c r="H44" s="1"/>
  <c r="F43"/>
  <c r="H43" s="1"/>
  <c r="I43" s="1"/>
  <c r="F42"/>
  <c r="H42" s="1"/>
  <c r="I42" s="1"/>
  <c r="F35"/>
  <c r="H35" s="1"/>
  <c r="I35" s="1"/>
  <c r="F34"/>
  <c r="H34" s="1"/>
  <c r="F32"/>
  <c r="H32" s="1"/>
  <c r="F30"/>
  <c r="H30" s="1"/>
  <c r="I30" s="1"/>
  <c r="F29"/>
  <c r="H29" s="1"/>
  <c r="I29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3"/>
  <c r="H13" s="1"/>
  <c r="F10"/>
  <c r="H10" s="1"/>
  <c r="I10" s="1"/>
  <c r="F9"/>
  <c r="H9" s="1"/>
  <c r="F78" i="9"/>
  <c r="H78" s="1"/>
  <c r="I78" s="1"/>
  <c r="F71"/>
  <c r="H71" s="1"/>
  <c r="F70"/>
  <c r="H70" s="1"/>
  <c r="I70" s="1"/>
  <c r="F69"/>
  <c r="H69" s="1"/>
  <c r="I69" s="1"/>
  <c r="F68"/>
  <c r="H68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1"/>
  <c r="H11" s="1"/>
  <c r="I11" s="1"/>
  <c r="F10"/>
  <c r="H10" s="1"/>
  <c r="F78" i="8"/>
  <c r="H78" s="1"/>
  <c r="I78" s="1"/>
  <c r="F77"/>
  <c r="H77" s="1"/>
  <c r="F76"/>
  <c r="H76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1"/>
  <c r="H41" s="1"/>
  <c r="I41" s="1"/>
  <c r="F40"/>
  <c r="H40" s="1"/>
  <c r="I40" s="1"/>
  <c r="F36"/>
  <c r="H36" s="1"/>
  <c r="F35"/>
  <c r="H35" s="1"/>
  <c r="F33"/>
  <c r="H33" s="1"/>
  <c r="F31"/>
  <c r="H31" s="1"/>
  <c r="I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H23" s="1"/>
  <c r="I23" s="1"/>
  <c r="F22"/>
  <c r="H22" s="1"/>
  <c r="F20"/>
  <c r="H20" s="1"/>
  <c r="I20" s="1"/>
  <c r="F16"/>
  <c r="H16" s="1"/>
  <c r="F14"/>
  <c r="H14" s="1"/>
  <c r="F11"/>
  <c r="H11" s="1"/>
  <c r="F10"/>
  <c r="H10" s="1"/>
  <c r="F73" i="7"/>
  <c r="H73" s="1"/>
  <c r="I73" s="1"/>
  <c r="F72"/>
  <c r="H72" s="1"/>
  <c r="F71"/>
  <c r="H71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0"/>
  <c r="H10" s="1"/>
  <c r="F71" i="6"/>
  <c r="H71" s="1"/>
  <c r="F70"/>
  <c r="H70" s="1"/>
  <c r="F69"/>
  <c r="H69" s="1"/>
  <c r="I69" s="1"/>
  <c r="F68"/>
  <c r="H68" s="1"/>
  <c r="I68" s="1"/>
  <c r="F67"/>
  <c r="H67" s="1"/>
  <c r="F66"/>
  <c r="H66" s="1"/>
  <c r="F48"/>
  <c r="H48" s="1"/>
  <c r="I48" s="1"/>
  <c r="F46"/>
  <c r="H46" s="1"/>
  <c r="F44"/>
  <c r="H44" s="1"/>
  <c r="F43"/>
  <c r="H43" s="1"/>
  <c r="I43" s="1"/>
  <c r="F42"/>
  <c r="H42" s="1"/>
  <c r="F33"/>
  <c r="H33" s="1"/>
  <c r="F31"/>
  <c r="H31" s="1"/>
  <c r="I31" s="1"/>
  <c r="F30"/>
  <c r="H30" s="1"/>
  <c r="F29"/>
  <c r="H29" s="1"/>
  <c r="F28"/>
  <c r="H28" s="1"/>
  <c r="F27"/>
  <c r="H27" s="1"/>
  <c r="I27" s="1"/>
  <c r="F26"/>
  <c r="H26" s="1"/>
  <c r="F24"/>
  <c r="H24" s="1"/>
  <c r="F23"/>
  <c r="H23" s="1"/>
  <c r="I23" s="1"/>
  <c r="F22"/>
  <c r="H22" s="1"/>
  <c r="F16"/>
  <c r="H16" s="1"/>
  <c r="I16" s="1"/>
  <c r="F14"/>
  <c r="H14" s="1"/>
  <c r="F13"/>
  <c r="H13" s="1"/>
  <c r="F12"/>
  <c r="H12" s="1"/>
  <c r="I12" s="1"/>
  <c r="F11"/>
  <c r="H11" s="1"/>
  <c r="I11" s="1"/>
  <c r="F10"/>
  <c r="H10" s="1"/>
  <c r="F76" i="4"/>
  <c r="H76" s="1"/>
  <c r="F75"/>
  <c r="F74"/>
  <c r="H74" s="1"/>
  <c r="F73"/>
  <c r="H73" s="1"/>
  <c r="I73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66"/>
  <c r="H66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6"/>
  <c r="H56" s="1"/>
  <c r="F52"/>
  <c r="H52" s="1"/>
  <c r="F51"/>
  <c r="H51" s="1"/>
  <c r="F50"/>
  <c r="H50" s="1"/>
  <c r="I50" s="1"/>
  <c r="F48"/>
  <c r="H48" s="1"/>
  <c r="I48" s="1"/>
  <c r="F46"/>
  <c r="H46" s="1"/>
  <c r="F44"/>
  <c r="H44" s="1"/>
  <c r="I44" s="1"/>
  <c r="F43"/>
  <c r="H43" s="1"/>
  <c r="F42"/>
  <c r="H42" s="1"/>
  <c r="F40"/>
  <c r="H40" s="1"/>
  <c r="I40" s="1"/>
  <c r="F39"/>
  <c r="F35"/>
  <c r="H35" s="1"/>
  <c r="F34"/>
  <c r="H34" s="1"/>
  <c r="F32"/>
  <c r="H32" s="1"/>
  <c r="F31"/>
  <c r="H31" s="1"/>
  <c r="I31" s="1"/>
  <c r="F30"/>
  <c r="H30" s="1"/>
  <c r="F29"/>
  <c r="H29" s="1"/>
  <c r="F28"/>
  <c r="H28" s="1"/>
  <c r="F27"/>
  <c r="H27" s="1"/>
  <c r="I27" s="1"/>
  <c r="F26"/>
  <c r="H26" s="1"/>
  <c r="F25"/>
  <c r="F23"/>
  <c r="H23" s="1"/>
  <c r="I23" s="1"/>
  <c r="F22"/>
  <c r="H22" s="1"/>
  <c r="I22" s="1"/>
  <c r="F21"/>
  <c r="H21" s="1"/>
  <c r="F19"/>
  <c r="H19" s="1"/>
  <c r="I19" s="1"/>
  <c r="F18"/>
  <c r="H18" s="1"/>
  <c r="I18" s="1"/>
  <c r="F16"/>
  <c r="H16" s="1"/>
  <c r="I16" s="1"/>
  <c r="F15"/>
  <c r="H15" s="1"/>
  <c r="F13"/>
  <c r="H13" s="1"/>
  <c r="F12"/>
  <c r="H12" s="1"/>
  <c r="I12" s="1"/>
  <c r="F11"/>
  <c r="H11" s="1"/>
  <c r="F10"/>
  <c r="H10" s="1"/>
  <c r="F9"/>
  <c r="H9" s="1"/>
  <c r="F78" i="3"/>
  <c r="H78" s="1"/>
  <c r="I78" s="1"/>
  <c r="F77"/>
  <c r="H77" s="1"/>
  <c r="F76"/>
  <c r="H76" s="1"/>
  <c r="F75"/>
  <c r="H75" s="1"/>
  <c r="I75" s="1"/>
  <c r="F74"/>
  <c r="H74" s="1"/>
  <c r="I74" s="1"/>
  <c r="F73"/>
  <c r="H73" s="1"/>
  <c r="F72"/>
  <c r="H72" s="1"/>
  <c r="F71"/>
  <c r="H71" s="1"/>
  <c r="I71" s="1"/>
  <c r="F70"/>
  <c r="H70" s="1"/>
  <c r="I70" s="1"/>
  <c r="F69"/>
  <c r="H69" s="1"/>
  <c r="F68"/>
  <c r="H68" s="1"/>
  <c r="F64"/>
  <c r="H64" s="1"/>
  <c r="I64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3"/>
  <c r="H53" s="1"/>
  <c r="F52"/>
  <c r="H52" s="1"/>
  <c r="F51"/>
  <c r="H51" s="1"/>
  <c r="I51" s="1"/>
  <c r="F49"/>
  <c r="H49" s="1"/>
  <c r="I49" s="1"/>
  <c r="F47"/>
  <c r="H47" s="1"/>
  <c r="F45"/>
  <c r="H45" s="1"/>
  <c r="I45" s="1"/>
  <c r="F44"/>
  <c r="H44" s="1"/>
  <c r="F43"/>
  <c r="H43" s="1"/>
  <c r="F41"/>
  <c r="H41" s="1"/>
  <c r="I41" s="1"/>
  <c r="F40"/>
  <c r="H40" s="1"/>
  <c r="I40" s="1"/>
  <c r="F36"/>
  <c r="H36" s="1"/>
  <c r="F35"/>
  <c r="H35" s="1"/>
  <c r="F33"/>
  <c r="H33" s="1"/>
  <c r="F32"/>
  <c r="H32" s="1"/>
  <c r="I32" s="1"/>
  <c r="F31"/>
  <c r="H31" s="1"/>
  <c r="I31" s="1"/>
  <c r="F30"/>
  <c r="H30" s="1"/>
  <c r="F29"/>
  <c r="H29" s="1"/>
  <c r="F28"/>
  <c r="H28" s="1"/>
  <c r="I28" s="1"/>
  <c r="F27"/>
  <c r="H27" s="1"/>
  <c r="F26"/>
  <c r="H26" s="1"/>
  <c r="F24"/>
  <c r="H24" s="1"/>
  <c r="I24" s="1"/>
  <c r="F23"/>
  <c r="H23" s="1"/>
  <c r="I23" s="1"/>
  <c r="F22"/>
  <c r="H22" s="1"/>
  <c r="F20"/>
  <c r="H20" s="1"/>
  <c r="I20" s="1"/>
  <c r="F19"/>
  <c r="H19" s="1"/>
  <c r="I19" s="1"/>
  <c r="F17"/>
  <c r="H17" s="1"/>
  <c r="I17" s="1"/>
  <c r="F16"/>
  <c r="H16" s="1"/>
  <c r="F14"/>
  <c r="H14" s="1"/>
  <c r="F13"/>
  <c r="H13" s="1"/>
  <c r="I13" s="1"/>
  <c r="F12"/>
  <c r="H12" s="1"/>
  <c r="I12" s="1"/>
  <c r="F11"/>
  <c r="H11" s="1"/>
  <c r="F10"/>
  <c r="H10" s="1"/>
  <c r="F78" i="2"/>
  <c r="H78" s="1"/>
  <c r="F77"/>
  <c r="F76"/>
  <c r="H76" s="1"/>
  <c r="I76" s="1"/>
  <c r="F75"/>
  <c r="H75" s="1"/>
  <c r="I75" s="1"/>
  <c r="F74"/>
  <c r="H74" s="1"/>
  <c r="F73"/>
  <c r="F72"/>
  <c r="H72" s="1"/>
  <c r="I72" s="1"/>
  <c r="F71"/>
  <c r="H71" s="1"/>
  <c r="F70"/>
  <c r="H70" s="1"/>
  <c r="F69"/>
  <c r="F68"/>
  <c r="H68" s="1"/>
  <c r="I68" s="1"/>
  <c r="F64"/>
  <c r="H64" s="1"/>
  <c r="F63"/>
  <c r="H63" s="1"/>
  <c r="F62"/>
  <c r="F61"/>
  <c r="H61" s="1"/>
  <c r="I61" s="1"/>
  <c r="F60"/>
  <c r="H60" s="1"/>
  <c r="I60" s="1"/>
  <c r="F59"/>
  <c r="H59" s="1"/>
  <c r="F58"/>
  <c r="F57"/>
  <c r="H57" s="1"/>
  <c r="I57" s="1"/>
  <c r="F53"/>
  <c r="F52"/>
  <c r="H52" s="1"/>
  <c r="I52" s="1"/>
  <c r="F51"/>
  <c r="H51" s="1"/>
  <c r="F49"/>
  <c r="H49" s="1"/>
  <c r="F47"/>
  <c r="H47" s="1"/>
  <c r="I47" s="1"/>
  <c r="F45"/>
  <c r="H45" s="1"/>
  <c r="F44"/>
  <c r="H44" s="1"/>
  <c r="F43"/>
  <c r="F41"/>
  <c r="H41" s="1"/>
  <c r="I41" s="1"/>
  <c r="F40"/>
  <c r="H40" s="1"/>
  <c r="F36"/>
  <c r="F35"/>
  <c r="H35" s="1"/>
  <c r="I35" s="1"/>
  <c r="F33"/>
  <c r="H33" s="1"/>
  <c r="I33" s="1"/>
  <c r="F32"/>
  <c r="H32" s="1"/>
  <c r="I32" s="1"/>
  <c r="F31"/>
  <c r="F30"/>
  <c r="H30" s="1"/>
  <c r="F29"/>
  <c r="H29" s="1"/>
  <c r="I29" s="1"/>
  <c r="F28"/>
  <c r="H28" s="1"/>
  <c r="I28" s="1"/>
  <c r="F27"/>
  <c r="F26"/>
  <c r="H26" s="1"/>
  <c r="F24"/>
  <c r="F23"/>
  <c r="F22"/>
  <c r="H22" s="1"/>
  <c r="I22" s="1"/>
  <c r="F20"/>
  <c r="H20" s="1"/>
  <c r="F19"/>
  <c r="F17"/>
  <c r="H17" s="1"/>
  <c r="F16"/>
  <c r="H16" s="1"/>
  <c r="I16" s="1"/>
  <c r="F14"/>
  <c r="H14" s="1"/>
  <c r="I14" s="1"/>
  <c r="F13"/>
  <c r="F12"/>
  <c r="H12" s="1"/>
  <c r="F11"/>
  <c r="H11" s="1"/>
  <c r="I11" s="1"/>
  <c r="F10"/>
  <c r="F74" i="1"/>
  <c r="H74" s="1"/>
  <c r="I74" s="1"/>
  <c r="F73"/>
  <c r="F60"/>
  <c r="H60" s="1"/>
  <c r="I60" s="1"/>
  <c r="F57"/>
  <c r="H57" s="1"/>
  <c r="I57" s="1"/>
  <c r="F56"/>
  <c r="H56" s="1"/>
  <c r="I56" s="1"/>
  <c r="F21"/>
  <c r="H21" s="1"/>
  <c r="F15"/>
  <c r="H15" s="1"/>
  <c r="F18"/>
  <c r="H18" s="1"/>
  <c r="I18" s="1"/>
  <c r="F17"/>
  <c r="H17" s="1"/>
  <c r="F16"/>
  <c r="H16" s="1"/>
  <c r="I16" s="1"/>
  <c r="F12"/>
  <c r="H12" s="1"/>
  <c r="F11"/>
  <c r="H11" s="1"/>
  <c r="I11" s="1"/>
  <c r="F10"/>
  <c r="H10" s="1"/>
  <c r="F77"/>
  <c r="H77" s="1"/>
  <c r="I77" s="1"/>
  <c r="F76"/>
  <c r="H76" s="1"/>
  <c r="F75"/>
  <c r="H75" s="1"/>
  <c r="F72"/>
  <c r="H72" s="1"/>
  <c r="F71"/>
  <c r="H71" s="1"/>
  <c r="I71" s="1"/>
  <c r="F70"/>
  <c r="H70" s="1"/>
  <c r="F69"/>
  <c r="H69" s="1"/>
  <c r="F68"/>
  <c r="H68" s="1"/>
  <c r="F67"/>
  <c r="F63"/>
  <c r="H63" s="1"/>
  <c r="I63" s="1"/>
  <c r="F62"/>
  <c r="H62" s="1"/>
  <c r="F61"/>
  <c r="H61" s="1"/>
  <c r="F59"/>
  <c r="H59" s="1"/>
  <c r="F58"/>
  <c r="H58" s="1"/>
  <c r="I58" s="1"/>
  <c r="F54"/>
  <c r="H54" s="1"/>
  <c r="F52"/>
  <c r="F51"/>
  <c r="H51" s="1"/>
  <c r="I51" s="1"/>
  <c r="F50"/>
  <c r="H50" s="1"/>
  <c r="F49"/>
  <c r="H49" s="1"/>
  <c r="F48"/>
  <c r="H48" s="1"/>
  <c r="F46"/>
  <c r="H46" s="1"/>
  <c r="F44"/>
  <c r="H44" s="1"/>
  <c r="I44" s="1"/>
  <c r="F43"/>
  <c r="H43" s="1"/>
  <c r="F42"/>
  <c r="F40"/>
  <c r="H40" s="1"/>
  <c r="F39"/>
  <c r="H39" s="1"/>
  <c r="I39" s="1"/>
  <c r="F35"/>
  <c r="H35" s="1"/>
  <c r="F34"/>
  <c r="H34" s="1"/>
  <c r="F33"/>
  <c r="H33" s="1"/>
  <c r="I33" s="1"/>
  <c r="F32"/>
  <c r="H32" s="1"/>
  <c r="F31"/>
  <c r="H31" s="1"/>
  <c r="F30"/>
  <c r="H30" s="1"/>
  <c r="F29"/>
  <c r="F28"/>
  <c r="H28" s="1"/>
  <c r="F27"/>
  <c r="H27" s="1"/>
  <c r="F26"/>
  <c r="H26" s="1"/>
  <c r="I26" s="1"/>
  <c r="F25"/>
  <c r="H25" s="1"/>
  <c r="F23"/>
  <c r="F22"/>
  <c r="H22" s="1"/>
  <c r="F19"/>
  <c r="H19" s="1"/>
  <c r="F13"/>
  <c r="H13" s="1"/>
  <c r="F9"/>
  <c r="H9" s="1"/>
  <c r="I44" i="3" l="1"/>
  <c r="I20" i="2"/>
  <c r="I71"/>
  <c r="I27" i="3"/>
  <c r="I12" i="2"/>
  <c r="H23" i="11"/>
  <c r="I23" s="1"/>
  <c r="I28" i="21"/>
  <c r="I20" i="15"/>
  <c r="I28"/>
  <c r="I71" i="14"/>
  <c r="I64" i="13"/>
  <c r="I31" i="11"/>
  <c r="I30"/>
  <c r="I22"/>
  <c r="I41" i="9"/>
  <c r="I72" i="8"/>
  <c r="I24" i="14"/>
  <c r="I20" i="13"/>
  <c r="I45"/>
  <c r="I43" i="11"/>
  <c r="I73"/>
  <c r="I33" i="8"/>
  <c r="I14"/>
  <c r="I60" i="3"/>
  <c r="I69"/>
  <c r="I34"/>
  <c r="I26"/>
  <c r="I30" i="2"/>
  <c r="I26"/>
  <c r="I17"/>
  <c r="H10"/>
  <c r="I10" s="1"/>
  <c r="I51"/>
  <c r="I36" i="3"/>
  <c r="I58"/>
  <c r="I10" i="1"/>
  <c r="I9"/>
  <c r="I13" i="9"/>
  <c r="I71"/>
  <c r="I71" i="7"/>
  <c r="I41"/>
  <c r="I13"/>
  <c r="I28" i="17"/>
  <c r="H44"/>
  <c r="I44" s="1"/>
  <c r="I70" i="10"/>
  <c r="I23"/>
  <c r="I46" i="6"/>
  <c r="I66"/>
  <c r="I10"/>
  <c r="I30" i="4"/>
  <c r="H39"/>
  <c r="I39" s="1"/>
  <c r="I33"/>
  <c r="I26"/>
  <c r="I76"/>
  <c r="I11"/>
  <c r="I62"/>
  <c r="I21"/>
  <c r="I35"/>
  <c r="I43"/>
  <c r="I57"/>
  <c r="I58"/>
  <c r="I71"/>
  <c r="I17"/>
  <c r="H25"/>
  <c r="I25" s="1"/>
  <c r="I52"/>
  <c r="H75"/>
  <c r="I75" s="1"/>
  <c r="I50" i="7"/>
  <c r="I34" i="6"/>
  <c r="I54" i="4"/>
  <c r="I49"/>
  <c r="I50" i="2"/>
  <c r="I34"/>
  <c r="I18"/>
  <c r="F70" i="22"/>
  <c r="I24" i="21"/>
  <c r="I20" i="20"/>
  <c r="I20" i="19"/>
  <c r="I24" i="17"/>
  <c r="I10" i="21"/>
  <c r="I14"/>
  <c r="I29"/>
  <c r="I33"/>
  <c r="I47" i="20"/>
  <c r="I47" i="19"/>
  <c r="I47" i="18"/>
  <c r="I10" i="17"/>
  <c r="I14"/>
  <c r="I29"/>
  <c r="I33"/>
  <c r="I71" i="16"/>
  <c r="I24"/>
  <c r="I24" i="15"/>
  <c r="I41"/>
  <c r="I71"/>
  <c r="I28" i="14"/>
  <c r="I45"/>
  <c r="I60" i="13"/>
  <c r="I71"/>
  <c r="I41"/>
  <c r="I71" i="12"/>
  <c r="I24"/>
  <c r="I20"/>
  <c r="I28"/>
  <c r="I45"/>
  <c r="I16" i="11"/>
  <c r="I69"/>
  <c r="I26"/>
  <c r="I36"/>
  <c r="I19" i="10"/>
  <c r="I27"/>
  <c r="I44"/>
  <c r="I74"/>
  <c r="I35" i="8"/>
  <c r="I29"/>
  <c r="I68"/>
  <c r="I76"/>
  <c r="I10"/>
  <c r="I29" i="6"/>
  <c r="I14"/>
  <c r="I70"/>
  <c r="I33"/>
  <c r="I20" i="16"/>
  <c r="I28"/>
  <c r="I45"/>
  <c r="I78"/>
  <c r="I10"/>
  <c r="I14"/>
  <c r="I29"/>
  <c r="I33"/>
  <c r="I47"/>
  <c r="I68"/>
  <c r="I72"/>
  <c r="I76"/>
  <c r="I10" i="15"/>
  <c r="I14"/>
  <c r="I29"/>
  <c r="I33"/>
  <c r="I35"/>
  <c r="I47"/>
  <c r="I68"/>
  <c r="I72"/>
  <c r="I76"/>
  <c r="I10" i="14"/>
  <c r="I14"/>
  <c r="I29"/>
  <c r="I33"/>
  <c r="I68"/>
  <c r="I72"/>
  <c r="I10" i="13"/>
  <c r="I14"/>
  <c r="I35"/>
  <c r="I47"/>
  <c r="I61"/>
  <c r="I68"/>
  <c r="I76"/>
  <c r="I78" i="12"/>
  <c r="I10"/>
  <c r="I14"/>
  <c r="I29"/>
  <c r="I33"/>
  <c r="I35"/>
  <c r="I47"/>
  <c r="I68"/>
  <c r="I72"/>
  <c r="I76"/>
  <c r="I10" i="11"/>
  <c r="I14"/>
  <c r="I29"/>
  <c r="I33"/>
  <c r="I35"/>
  <c r="I47"/>
  <c r="I68"/>
  <c r="I72"/>
  <c r="I9" i="10"/>
  <c r="I13"/>
  <c r="I28"/>
  <c r="I32"/>
  <c r="I34"/>
  <c r="I46"/>
  <c r="I67"/>
  <c r="I71"/>
  <c r="I75"/>
  <c r="I10" i="9"/>
  <c r="I68"/>
  <c r="I11" i="8"/>
  <c r="I16"/>
  <c r="I22"/>
  <c r="I26"/>
  <c r="I30"/>
  <c r="I36"/>
  <c r="I69"/>
  <c r="I73"/>
  <c r="I77"/>
  <c r="I10" i="7"/>
  <c r="I72"/>
  <c r="I22" i="6"/>
  <c r="I26"/>
  <c r="I30"/>
  <c r="I42"/>
  <c r="I67"/>
  <c r="I71"/>
  <c r="I13"/>
  <c r="I24"/>
  <c r="I28"/>
  <c r="I44"/>
  <c r="I29" i="4"/>
  <c r="I42"/>
  <c r="I61"/>
  <c r="I15"/>
  <c r="I67"/>
  <c r="I10"/>
  <c r="I9"/>
  <c r="I13"/>
  <c r="I28"/>
  <c r="I32"/>
  <c r="I34"/>
  <c r="I46"/>
  <c r="I51"/>
  <c r="I56"/>
  <c r="I60"/>
  <c r="I66"/>
  <c r="I70"/>
  <c r="I74"/>
  <c r="I11" i="3"/>
  <c r="I43"/>
  <c r="I16"/>
  <c r="I77"/>
  <c r="I30"/>
  <c r="I22"/>
  <c r="I53"/>
  <c r="I62"/>
  <c r="I73"/>
  <c r="I10"/>
  <c r="I14"/>
  <c r="I29"/>
  <c r="I33"/>
  <c r="I35"/>
  <c r="I47"/>
  <c r="I52"/>
  <c r="I57"/>
  <c r="I61"/>
  <c r="I68"/>
  <c r="I72"/>
  <c r="I76"/>
  <c r="I74" i="2"/>
  <c r="I78"/>
  <c r="I70"/>
  <c r="I44"/>
  <c r="I45"/>
  <c r="I63"/>
  <c r="I64"/>
  <c r="I40"/>
  <c r="I59"/>
  <c r="I49"/>
  <c r="H24"/>
  <c r="I24" s="1"/>
  <c r="H13"/>
  <c r="I13" s="1"/>
  <c r="H19"/>
  <c r="I19" s="1"/>
  <c r="H23"/>
  <c r="I23" s="1"/>
  <c r="H27"/>
  <c r="I27" s="1"/>
  <c r="H31"/>
  <c r="I31" s="1"/>
  <c r="H36"/>
  <c r="I36" s="1"/>
  <c r="H43"/>
  <c r="I43" s="1"/>
  <c r="H53"/>
  <c r="I53" s="1"/>
  <c r="H58"/>
  <c r="I58" s="1"/>
  <c r="H62"/>
  <c r="I62" s="1"/>
  <c r="H69"/>
  <c r="I69" s="1"/>
  <c r="H73"/>
  <c r="I73" s="1"/>
  <c r="H77"/>
  <c r="I77" s="1"/>
  <c r="H73" i="1"/>
  <c r="I73" s="1"/>
  <c r="I21"/>
  <c r="I15"/>
  <c r="I17"/>
  <c r="I12"/>
  <c r="I72"/>
  <c r="H29"/>
  <c r="I29" s="1"/>
  <c r="H52"/>
  <c r="I52" s="1"/>
  <c r="H67"/>
  <c r="I67" s="1"/>
  <c r="I13"/>
  <c r="I25"/>
  <c r="I30"/>
  <c r="I43"/>
  <c r="I48"/>
  <c r="I62"/>
  <c r="I68"/>
  <c r="I35"/>
  <c r="I54"/>
  <c r="I76"/>
  <c r="I32"/>
  <c r="I40"/>
  <c r="I50"/>
  <c r="I59"/>
  <c r="I70"/>
  <c r="H23"/>
  <c r="I23" s="1"/>
  <c r="I28"/>
  <c r="H42"/>
  <c r="I42" s="1"/>
  <c r="I19"/>
  <c r="I22"/>
  <c r="I27"/>
  <c r="I31"/>
  <c r="I34"/>
  <c r="I46"/>
  <c r="I49"/>
  <c r="I61"/>
  <c r="I69"/>
  <c r="I75"/>
</calcChain>
</file>

<file path=xl/sharedStrings.xml><?xml version="1.0" encoding="utf-8"?>
<sst xmlns="http://schemas.openxmlformats.org/spreadsheetml/2006/main" count="6876" uniqueCount="273">
  <si>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</si>
  <si>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</si>
  <si>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</si>
  <si>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</si>
  <si>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</si>
  <si>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</si>
  <si>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</si>
  <si>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</si>
  <si>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</si>
  <si>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</si>
  <si>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</si>
  <si>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</si>
  <si>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</si>
  <si>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 xml:space="preserve"> + 0.50% CST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</si>
  <si>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</si>
  <si>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</si>
  <si>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</si>
  <si>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</si>
  <si>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</si>
  <si>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</si>
  <si>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</si>
  <si>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</si>
  <si>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</si>
  <si>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</si>
  <si>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</si>
  <si>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</si>
  <si>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</si>
  <si>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</si>
  <si>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</si>
  <si>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</si>
  <si>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</si>
  <si>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</si>
  <si>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</si>
  <si>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</si>
  <si>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</si>
  <si>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</si>
  <si>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</si>
  <si>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</si>
  <si>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</si>
  <si>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</si>
  <si>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</si>
  <si>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</si>
  <si>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</si>
  <si>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</si>
  <si>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</si>
  <si>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</si>
  <si>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</si>
  <si>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</si>
  <si>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</si>
  <si>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</si>
  <si>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</si>
  <si>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</si>
  <si>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</si>
  <si>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</si>
  <si>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</si>
  <si>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</si>
  <si>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</si>
  <si>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</si>
  <si>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</si>
  <si>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</si>
  <si>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</si>
  <si>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</si>
  <si>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</si>
  <si>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</si>
  <si>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</si>
  <si>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</si>
  <si>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</si>
  <si>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</si>
  <si>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</si>
  <si>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</si>
  <si>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</si>
  <si>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</si>
  <si>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</si>
  <si>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</si>
  <si>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</si>
  <si>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</si>
  <si>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</si>
  <si>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</si>
  <si>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</si>
  <si>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</si>
  <si>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</si>
  <si>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</si>
  <si>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</si>
  <si>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</si>
  <si>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</si>
  <si>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</si>
  <si>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</si>
  <si>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</si>
  <si>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</si>
  <si>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</si>
  <si>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</si>
  <si>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</si>
  <si>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</si>
  <si>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</si>
  <si>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</si>
  <si>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</si>
  <si>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</si>
  <si>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</si>
  <si>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</si>
  <si>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</si>
  <si>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</si>
  <si>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</si>
  <si>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</si>
  <si>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</si>
  <si>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</si>
  <si>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</si>
  <si>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</si>
  <si>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</si>
  <si>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</si>
  <si>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</si>
  <si>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</si>
  <si>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</si>
  <si>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</si>
  <si>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</si>
  <si>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</si>
  <si>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</si>
  <si>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</si>
  <si>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</si>
  <si>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</si>
  <si>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</si>
  <si>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</si>
  <si>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</si>
  <si>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</si>
  <si>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</si>
  <si>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</si>
  <si>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</si>
  <si>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</si>
  <si>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</si>
  <si>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</si>
  <si>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</si>
  <si>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</si>
  <si>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</si>
  <si>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</si>
  <si>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</si>
  <si>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</si>
  <si>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</si>
  <si>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</si>
  <si>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</si>
  <si>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</si>
  <si>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</si>
  <si>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</si>
  <si>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</si>
  <si>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</si>
  <si>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</si>
  <si>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</si>
  <si>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</si>
  <si>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</si>
  <si>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</si>
  <si>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</si>
  <si>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</si>
  <si>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</si>
  <si>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</si>
  <si>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</si>
  <si>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</si>
  <si>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</si>
  <si>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</si>
  <si>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</si>
  <si>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</si>
  <si>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</si>
  <si>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</si>
  <si>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</si>
  <si>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</si>
  <si>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</si>
  <si>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</si>
  <si>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</si>
  <si>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</si>
  <si>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</si>
  <si>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</si>
  <si>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</si>
  <si>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</si>
  <si>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</si>
  <si>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</si>
  <si>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</si>
  <si>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8)  TD of Rs 2000/-for LBM001DB52 &amp; for Rs.2500 will be applicable on 010DP45U  to be deducted Post Sales basis.</t>
  </si>
  <si>
    <t>9)  TD of Rs.2000 will be applicable on 004DP44,003DP47 &amp;002DP48, 003DB52 to be deducted Post sales basis.</t>
  </si>
  <si>
    <r>
      <t>10) Unloading / Varai charges to be borne by the customer.</t>
    </r>
    <r>
      <rPr>
        <b/>
        <sz val="12"/>
        <rFont val="Arial Rounded MT Bold"/>
        <family val="2"/>
      </rPr>
      <t xml:space="preserve"> </t>
    </r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</si>
  <si>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</si>
  <si>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</si>
  <si>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</si>
  <si>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</si>
  <si>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</si>
  <si>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</si>
  <si>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</si>
  <si>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Bankura</t>
  </si>
  <si>
    <t>Chennai-Hossur</t>
  </si>
  <si>
    <t>Pondicherry</t>
  </si>
  <si>
    <t>Barshi</t>
  </si>
  <si>
    <t>Noida</t>
  </si>
  <si>
    <t>Gautam Budh Nagar</t>
  </si>
  <si>
    <t>Haridwar</t>
  </si>
  <si>
    <t>Baddi</t>
  </si>
  <si>
    <t>Solan</t>
  </si>
  <si>
    <t>Kerala</t>
  </si>
  <si>
    <t>Salem</t>
  </si>
  <si>
    <t>Guwhati</t>
  </si>
  <si>
    <t>Bhuneshwar</t>
  </si>
  <si>
    <t>Jammu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</si>
  <si>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</si>
  <si>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</si>
  <si>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</si>
  <si>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</si>
  <si>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</si>
  <si>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</si>
  <si>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</si>
  <si>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</si>
  <si>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</si>
  <si>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</si>
  <si>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</si>
  <si>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</si>
  <si>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</si>
  <si>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</si>
  <si>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</si>
  <si>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</si>
  <si>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</si>
  <si>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</si>
  <si>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</si>
  <si>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</si>
  <si>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</si>
  <si>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</si>
  <si>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</si>
  <si>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</si>
  <si>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</si>
  <si>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</si>
  <si>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</si>
  <si>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</si>
  <si>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</si>
  <si>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</si>
  <si>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</si>
  <si>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</si>
  <si>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</si>
  <si>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</si>
  <si>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Kolhapur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</si>
  <si>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</si>
  <si>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</si>
  <si>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</si>
  <si>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</si>
  <si>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</si>
  <si>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</si>
  <si>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</si>
  <si>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</si>
  <si>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</si>
  <si>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</si>
  <si>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</si>
  <si>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</si>
  <si>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</si>
  <si>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</si>
  <si>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</si>
  <si>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</si>
  <si>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</si>
  <si>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</si>
  <si>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</si>
  <si>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</si>
  <si>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</si>
  <si>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</si>
  <si>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</si>
  <si>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</si>
  <si>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</si>
  <si>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</si>
  <si>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</si>
  <si>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</si>
  <si>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</si>
  <si>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</si>
  <si>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+ 5.5%VAT</t>
  </si>
  <si>
    <t>1030TC</t>
  </si>
  <si>
    <t>3.4/(I2)</t>
  </si>
  <si>
    <t>Bhiwandi</t>
  </si>
  <si>
    <t>+ 5.5% VAT</t>
  </si>
  <si>
    <t>For- Howarh/ KOLKATA- 3443.44</t>
  </si>
  <si>
    <t>For Hosur (Krishangiri) - Frieght Will be 4791.72</t>
  </si>
  <si>
    <t>For Kanchipuram - Frieght  will be 4869.31</t>
  </si>
  <si>
    <t>Price Will be a Rangareddi- 3671.92</t>
  </si>
  <si>
    <t xml:space="preserve">STOCK POINT PRICES - Bhiwandi </t>
  </si>
  <si>
    <t>25.08.2016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</si>
</sst>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0.00;[Red]0.00"/>
    <numFmt numFmtId="166" formatCode="0;[Red]0"/>
  </numFmts>
  <fonts count="53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1" xfId="0" applyFont="1" applyBorder="1"/>
    <xf numFmtId="2" fontId="0" fillId="0" borderId="44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5" xfId="0" applyFont="1" applyBorder="1" applyAlignment="1"/>
    <xf numFmtId="0" fontId="0" fillId="0" borderId="0" xfId="0" applyAlignment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33" xfId="0" applyFont="1" applyBorder="1"/>
    <xf numFmtId="0" fontId="21" fillId="0" borderId="34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0" fontId="21" fillId="0" borderId="35" xfId="0" applyFont="1" applyBorder="1"/>
    <xf numFmtId="0" fontId="21" fillId="0" borderId="3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0" fontId="8" fillId="0" borderId="29" xfId="0" applyFont="1" applyBorder="1" applyAlignment="1">
      <alignment horizontal="center"/>
    </xf>
    <xf numFmtId="0" fontId="35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5" fontId="22" fillId="2" borderId="31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7" fillId="2" borderId="13" xfId="0" applyFont="1" applyFill="1" applyBorder="1"/>
    <xf numFmtId="49" fontId="27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165" fontId="0" fillId="2" borderId="0" xfId="0" applyNumberFormat="1" applyFill="1"/>
    <xf numFmtId="0" fontId="21" fillId="2" borderId="4" xfId="0" applyFont="1" applyFill="1" applyBorder="1"/>
    <xf numFmtId="49" fontId="21" fillId="2" borderId="5" xfId="0" applyNumberFormat="1" applyFont="1" applyFill="1" applyBorder="1"/>
    <xf numFmtId="0" fontId="26" fillId="2" borderId="5" xfId="0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6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6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0" fontId="21" fillId="2" borderId="21" xfId="0" applyFont="1" applyFill="1" applyBorder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165" fontId="21" fillId="2" borderId="22" xfId="0" applyNumberFormat="1" applyFont="1" applyFill="1" applyBorder="1" applyAlignment="1">
      <alignment horizontal="center"/>
    </xf>
    <xf numFmtId="0" fontId="21" fillId="2" borderId="23" xfId="0" applyFont="1" applyFill="1" applyBorder="1"/>
    <xf numFmtId="49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0" xfId="0" applyFont="1" applyFill="1"/>
    <xf numFmtId="165" fontId="18" fillId="2" borderId="0" xfId="0" applyNumberFormat="1" applyFont="1" applyFill="1" applyBorder="1"/>
    <xf numFmtId="0" fontId="18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1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49" fontId="17" fillId="2" borderId="0" xfId="0" applyNumberFormat="1" applyFont="1" applyFill="1"/>
    <xf numFmtId="0" fontId="35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2" fillId="2" borderId="13" xfId="0" applyFont="1" applyFill="1" applyBorder="1"/>
    <xf numFmtId="49" fontId="22" fillId="2" borderId="14" xfId="0" applyNumberFormat="1" applyFont="1" applyFill="1" applyBorder="1"/>
    <xf numFmtId="0" fontId="30" fillId="2" borderId="14" xfId="0" applyFont="1" applyFill="1" applyBorder="1" applyAlignment="1">
      <alignment horizontal="center"/>
    </xf>
    <xf numFmtId="0" fontId="22" fillId="2" borderId="13" xfId="0" applyNumberFormat="1" applyFont="1" applyFill="1" applyBorder="1" applyAlignment="1" applyProtection="1"/>
    <xf numFmtId="0" fontId="22" fillId="2" borderId="0" xfId="0" applyFont="1" applyFill="1" applyBorder="1"/>
    <xf numFmtId="49" fontId="22" fillId="2" borderId="0" xfId="0" applyNumberFormat="1" applyFont="1" applyFill="1" applyBorder="1"/>
    <xf numFmtId="0" fontId="30" fillId="2" borderId="0" xfId="0" applyFont="1" applyFill="1" applyBorder="1" applyAlignment="1">
      <alignment horizontal="center"/>
    </xf>
    <xf numFmtId="165" fontId="22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14" xfId="0" applyNumberFormat="1" applyFont="1" applyFill="1" applyBorder="1" applyAlignment="1">
      <alignment horizontal="center"/>
    </xf>
    <xf numFmtId="49" fontId="22" fillId="2" borderId="14" xfId="0" quotePrefix="1" applyNumberFormat="1" applyFont="1" applyFill="1" applyBorder="1"/>
    <xf numFmtId="2" fontId="30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0" xfId="0" applyFont="1" applyFill="1" applyBorder="1"/>
    <xf numFmtId="49" fontId="22" fillId="2" borderId="21" xfId="0" applyNumberFormat="1" applyFont="1" applyFill="1" applyBorder="1"/>
    <xf numFmtId="49" fontId="22" fillId="2" borderId="0" xfId="0" applyNumberFormat="1" applyFont="1" applyFill="1"/>
    <xf numFmtId="0" fontId="22" fillId="2" borderId="0" xfId="0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/>
    <xf numFmtId="0" fontId="22" fillId="2" borderId="14" xfId="0" applyFont="1" applyFill="1" applyBorder="1" applyAlignment="1"/>
    <xf numFmtId="0" fontId="22" fillId="2" borderId="21" xfId="0" applyFont="1" applyFill="1" applyBorder="1" applyAlignment="1">
      <alignment horizontal="center"/>
    </xf>
    <xf numFmtId="0" fontId="22" fillId="2" borderId="32" xfId="0" applyFont="1" applyFill="1" applyBorder="1"/>
    <xf numFmtId="49" fontId="22" fillId="2" borderId="32" xfId="0" applyNumberFormat="1" applyFont="1" applyFill="1" applyBorder="1"/>
    <xf numFmtId="0" fontId="22" fillId="2" borderId="32" xfId="0" applyFont="1" applyFill="1" applyBorder="1" applyAlignment="1">
      <alignment horizontal="center"/>
    </xf>
    <xf numFmtId="165" fontId="22" fillId="2" borderId="32" xfId="0" applyNumberFormat="1" applyFont="1" applyFill="1" applyBorder="1" applyAlignment="1">
      <alignment horizontal="center"/>
    </xf>
    <xf numFmtId="165" fontId="22" fillId="2" borderId="33" xfId="0" applyNumberFormat="1" applyFont="1" applyFill="1" applyBorder="1"/>
    <xf numFmtId="49" fontId="22" fillId="2" borderId="34" xfId="0" applyNumberFormat="1" applyFont="1" applyFill="1" applyBorder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0" fontId="22" fillId="2" borderId="33" xfId="0" applyFont="1" applyFill="1" applyBorder="1"/>
    <xf numFmtId="0" fontId="22" fillId="2" borderId="34" xfId="0" applyNumberFormat="1" applyFont="1" applyFill="1" applyBorder="1" applyAlignment="1">
      <alignment horizontal="center"/>
    </xf>
    <xf numFmtId="166" fontId="22" fillId="2" borderId="14" xfId="0" applyNumberFormat="1" applyFont="1" applyFill="1" applyBorder="1" applyAlignment="1">
      <alignment horizontal="center"/>
    </xf>
    <xf numFmtId="0" fontId="22" fillId="2" borderId="35" xfId="0" applyFont="1" applyFill="1" applyBorder="1"/>
    <xf numFmtId="0" fontId="22" fillId="2" borderId="36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49" fontId="35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 applyBorder="1" applyAlignment="1">
      <alignment horizontal="center"/>
    </xf>
    <xf numFmtId="0" fontId="38" fillId="2" borderId="0" xfId="0" applyFont="1" applyFill="1" applyBorder="1"/>
    <xf numFmtId="49" fontId="38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9" fillId="2" borderId="0" xfId="0" applyFont="1" applyFill="1"/>
    <xf numFmtId="165" fontId="39" fillId="2" borderId="0" xfId="0" applyNumberFormat="1" applyFont="1" applyFill="1" applyBorder="1"/>
    <xf numFmtId="0" fontId="39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41" fillId="2" borderId="0" xfId="0" applyFont="1" applyFill="1" applyBorder="1"/>
    <xf numFmtId="49" fontId="41" fillId="2" borderId="0" xfId="0" applyNumberFormat="1" applyFont="1" applyFill="1"/>
    <xf numFmtId="0" fontId="39" fillId="2" borderId="0" xfId="0" applyFont="1" applyFill="1" applyAlignment="1">
      <alignment horizontal="center"/>
    </xf>
    <xf numFmtId="165" fontId="35" fillId="2" borderId="0" xfId="0" applyNumberFormat="1" applyFont="1" applyFill="1" applyBorder="1"/>
    <xf numFmtId="0" fontId="35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/>
    <xf numFmtId="49" fontId="19" fillId="2" borderId="0" xfId="0" applyNumberFormat="1" applyFont="1" applyFill="1"/>
    <xf numFmtId="0" fontId="18" fillId="2" borderId="0" xfId="0" applyFont="1" applyFill="1" applyAlignment="1">
      <alignment horizontal="center"/>
    </xf>
    <xf numFmtId="165" fontId="22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1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14" xfId="0" applyFont="1" applyFill="1" applyBorder="1"/>
    <xf numFmtId="0" fontId="33" fillId="2" borderId="14" xfId="0" applyFont="1" applyFill="1" applyBorder="1" applyAlignment="1"/>
    <xf numFmtId="0" fontId="33" fillId="2" borderId="0" xfId="0" applyFont="1" applyFill="1" applyBorder="1" applyAlignment="1"/>
    <xf numFmtId="0" fontId="21" fillId="2" borderId="10" xfId="0" applyFont="1" applyFill="1" applyBorder="1"/>
    <xf numFmtId="49" fontId="21" fillId="2" borderId="11" xfId="0" applyNumberFormat="1" applyFont="1" applyFill="1" applyBorder="1"/>
    <xf numFmtId="0" fontId="2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33" fillId="2" borderId="7" xfId="0" applyFont="1" applyFill="1" applyBorder="1" applyAlignment="1"/>
    <xf numFmtId="0" fontId="33" fillId="2" borderId="8" xfId="0" applyFont="1" applyFill="1" applyBorder="1" applyAlignment="1"/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49" fontId="21" fillId="2" borderId="31" xfId="0" applyNumberFormat="1" applyFont="1" applyFill="1" applyBorder="1"/>
    <xf numFmtId="0" fontId="26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1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11" xfId="0" quotePrefix="1" applyNumberFormat="1" applyFont="1" applyFill="1" applyBorder="1" applyAlignment="1">
      <alignment horizontal="center"/>
    </xf>
    <xf numFmtId="2" fontId="22" fillId="2" borderId="14" xfId="0" quotePrefix="1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65" fontId="49" fillId="2" borderId="14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50" xfId="0" applyNumberFormat="1" applyFont="1" applyFill="1" applyBorder="1" applyAlignment="1">
      <alignment horizontal="center"/>
    </xf>
    <xf numFmtId="0" fontId="21" fillId="2" borderId="31" xfId="0" applyFont="1" applyFill="1" applyBorder="1"/>
    <xf numFmtId="0" fontId="33" fillId="2" borderId="31" xfId="0" applyFont="1" applyFill="1" applyBorder="1" applyAlignment="1"/>
    <xf numFmtId="165" fontId="21" fillId="2" borderId="49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0" fontId="8" fillId="0" borderId="3" xfId="0" applyFont="1" applyBorder="1" applyAlignment="1">
      <alignment horizontal="center"/>
    </xf>
    <xf numFmtId="49" fontId="36" fillId="0" borderId="0" xfId="0" applyNumberFormat="1" applyFont="1" applyAlignment="1"/>
    <xf numFmtId="49" fontId="21" fillId="0" borderId="0" xfId="0" applyNumberFormat="1" applyFont="1" applyAlignme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31" xfId="0" applyFont="1" applyFill="1" applyBorder="1"/>
    <xf numFmtId="49" fontId="4" fillId="2" borderId="31" xfId="0" applyNumberFormat="1" applyFont="1" applyFill="1" applyBorder="1"/>
    <xf numFmtId="0" fontId="13" fillId="2" borderId="31" xfId="0" applyFont="1" applyFill="1" applyBorder="1" applyAlignment="1">
      <alignment horizontal="center"/>
    </xf>
    <xf numFmtId="0" fontId="10" fillId="2" borderId="31" xfId="0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2" fillId="2" borderId="14" xfId="0" applyFont="1" applyFill="1" applyBorder="1"/>
    <xf numFmtId="2" fontId="21" fillId="2" borderId="12" xfId="0" quotePrefix="1" applyNumberFormat="1" applyFont="1" applyFill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4" xfId="0" applyNumberFormat="1" applyFont="1" applyFill="1" applyBorder="1" applyAlignment="1" applyProtection="1"/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vertical="center"/>
    </xf>
    <xf numFmtId="2" fontId="21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3" fillId="2" borderId="42" xfId="0" applyFont="1" applyFill="1" applyBorder="1" applyAlignment="1"/>
    <xf numFmtId="2" fontId="21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49" fontId="42" fillId="0" borderId="0" xfId="0" applyNumberFormat="1" applyFont="1" applyAlignment="1"/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52" fillId="0" borderId="0" xfId="0" applyFont="1"/>
    <xf numFmtId="0" fontId="52" fillId="0" borderId="0" xfId="0" applyFont="1" applyAlignment="1">
      <alignment wrapText="1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165" fontId="35" fillId="2" borderId="0" xfId="0" applyNumberFormat="1" applyFont="1" applyFill="1"/>
    <xf numFmtId="2" fontId="21" fillId="2" borderId="14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52" fillId="0" borderId="33" xfId="0" applyFont="1" applyBorder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23" xfId="0" applyFont="1" applyBorder="1" applyAlignment="1">
      <alignment horizontal="left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1" fillId="0" borderId="0" xfId="0" applyNumberFormat="1" applyFont="1" applyAlignment="1">
      <alignment horizontal="left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21" fillId="2" borderId="39" xfId="0" quotePrefix="1" applyNumberFormat="1" applyFont="1" applyFill="1" applyBorder="1" applyAlignment="1">
      <alignment horizontal="center"/>
    </xf>
    <xf numFmtId="2" fontId="21" fillId="2" borderId="40" xfId="0" quotePrefix="1" applyNumberFormat="1" applyFont="1" applyFill="1" applyBorder="1" applyAlignment="1">
      <alignment horizontal="center"/>
    </xf>
    <xf numFmtId="2" fontId="21" fillId="2" borderId="40" xfId="0" applyNumberFormat="1" applyFont="1" applyFill="1" applyBorder="1" applyAlignment="1">
      <alignment horizontal="center"/>
    </xf>
    <xf numFmtId="2" fontId="21" fillId="2" borderId="43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49" fontId="36" fillId="0" borderId="34" xfId="0" applyNumberFormat="1" applyFont="1" applyBorder="1" applyAlignment="1">
      <alignment horizontal="center"/>
    </xf>
    <xf numFmtId="49" fontId="36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33" fillId="2" borderId="2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0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104775</xdr:rowOff>
    </xdr:from>
    <xdr:to>
      <xdr:col>8</xdr:col>
      <xdr:colOff>1609725</xdr:colOff>
      <xdr:row>4</xdr:row>
      <xdr:rowOff>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848850" y="104775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133350</xdr:rowOff>
    </xdr:from>
    <xdr:to>
      <xdr:col>8</xdr:col>
      <xdr:colOff>1647826</xdr:colOff>
      <xdr:row>4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15551" y="133350"/>
          <a:ext cx="1352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9</xdr:col>
      <xdr:colOff>1</xdr:colOff>
      <xdr:row>3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85725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198772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161925</xdr:rowOff>
    </xdr:from>
    <xdr:to>
      <xdr:col>8</xdr:col>
      <xdr:colOff>1495424</xdr:colOff>
      <xdr:row>3</xdr:row>
      <xdr:rowOff>161925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01275" y="161925"/>
          <a:ext cx="13620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85724</xdr:rowOff>
    </xdr:from>
    <xdr:to>
      <xdr:col>8</xdr:col>
      <xdr:colOff>1390650</xdr:colOff>
      <xdr:row>4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67875" y="85724"/>
          <a:ext cx="1390650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1476375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06075" y="85725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1495425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506200" y="8572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171451</xdr:colOff>
      <xdr:row>0</xdr:row>
      <xdr:rowOff>171450</xdr:rowOff>
    </xdr:from>
    <xdr:to>
      <xdr:col>8</xdr:col>
      <xdr:colOff>1358591</xdr:colOff>
      <xdr:row>3</xdr:row>
      <xdr:rowOff>190500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20326" y="171450"/>
          <a:ext cx="118714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1609726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67851" y="57150"/>
          <a:ext cx="15049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85726</xdr:rowOff>
    </xdr:from>
    <xdr:to>
      <xdr:col>8</xdr:col>
      <xdr:colOff>1333500</xdr:colOff>
      <xdr:row>2</xdr:row>
      <xdr:rowOff>171451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15575" y="85726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1533525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15600" y="85725"/>
          <a:ext cx="1533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1343025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325225" y="857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8</xdr:col>
      <xdr:colOff>1371601</xdr:colOff>
      <xdr:row>4</xdr:row>
      <xdr:rowOff>0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1" y="85725"/>
          <a:ext cx="1371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3</xdr:row>
      <xdr:rowOff>200025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30639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1373332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333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35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553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607314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221139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155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95250</xdr:rowOff>
    </xdr:from>
    <xdr:to>
      <xdr:col>8</xdr:col>
      <xdr:colOff>9525</xdr:colOff>
      <xdr:row>4</xdr:row>
      <xdr:rowOff>38100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8620125" y="9525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0</xdr:row>
      <xdr:rowOff>85724</xdr:rowOff>
    </xdr:from>
    <xdr:to>
      <xdr:col>7</xdr:col>
      <xdr:colOff>1895474</xdr:colOff>
      <xdr:row>4</xdr:row>
      <xdr:rowOff>5233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91699" y="85724"/>
          <a:ext cx="1076325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4"/>
  <sheetViews>
    <sheetView workbookViewId="0">
      <selection activeCell="A34" sqref="A34"/>
    </sheetView>
  </sheetViews>
  <sheetFormatPr defaultRowHeight="15"/>
  <cols>
    <col min="1" max="1" width="171.42578125" bestFit="1" customWidth="1"/>
  </cols>
  <sheetData>
    <row r="2" ht="0.75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8" spans="1:20" ht="15.75">
      <c r="A18" s="15" t="s">
        <v>165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</row>
    <row r="19" spans="1:20" ht="15.75">
      <c r="A19" s="19" t="s">
        <v>166</v>
      </c>
      <c r="B19" s="19"/>
      <c r="C19" s="19"/>
      <c r="D19" s="19"/>
      <c r="E19" s="19"/>
      <c r="F19" s="19"/>
      <c r="G19" s="19"/>
      <c r="H19" s="19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</row>
    <row r="20" spans="1:20" ht="15.75">
      <c r="A20" s="19" t="s">
        <v>167</v>
      </c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</row>
    <row r="21" spans="1:20" ht="15.75">
      <c r="A21" s="19" t="s">
        <v>168</v>
      </c>
      <c r="B21" s="19"/>
      <c r="C21" s="19"/>
      <c r="D21" s="19"/>
      <c r="E21" s="19"/>
      <c r="F21" s="19"/>
      <c r="G21" s="19"/>
      <c r="H21" s="19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</row>
    <row r="22" spans="1:20" ht="15.75">
      <c r="A22" s="19" t="s">
        <v>169</v>
      </c>
      <c r="B22" s="19"/>
      <c r="C22" s="19"/>
      <c r="D22" s="19"/>
      <c r="E22" s="19"/>
      <c r="F22" s="19"/>
      <c r="G22" s="19"/>
      <c r="H22" s="19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</row>
    <row r="23" spans="1:20" ht="15.75">
      <c r="A23" s="20" t="s">
        <v>170</v>
      </c>
      <c r="B23" s="20"/>
      <c r="C23" s="20"/>
      <c r="D23" s="20"/>
      <c r="E23" s="20"/>
      <c r="F23" s="20"/>
      <c r="G23" s="20"/>
      <c r="H23" s="20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</row>
    <row r="24" spans="1:20" ht="15.75">
      <c r="A24" s="19" t="s">
        <v>171</v>
      </c>
      <c r="B24" s="19"/>
      <c r="C24" s="19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</row>
    <row r="25" spans="1:20" ht="15.75">
      <c r="A25" s="21" t="s">
        <v>172</v>
      </c>
      <c r="B25" s="21"/>
      <c r="C25" s="21"/>
      <c r="D25" s="21"/>
      <c r="E25" s="21"/>
      <c r="F25" s="21"/>
      <c r="G25" s="21"/>
      <c r="H25" s="21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</row>
    <row r="26" spans="1:20" ht="17.25" customHeight="1">
      <c r="A26" s="22" t="s">
        <v>173</v>
      </c>
      <c r="B26" s="23"/>
      <c r="C26" s="23"/>
      <c r="D26" s="23"/>
      <c r="E26" s="23"/>
      <c r="F26" s="23"/>
      <c r="G26" s="23"/>
      <c r="H26" s="23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</row>
    <row r="27" spans="1:20" ht="15.75">
      <c r="A27" s="24" t="s">
        <v>174</v>
      </c>
      <c r="B27" s="23"/>
      <c r="C27" s="23"/>
      <c r="D27" s="23"/>
      <c r="E27" s="23"/>
      <c r="F27" s="23"/>
      <c r="G27" s="23"/>
      <c r="H27" s="23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</row>
    <row r="28" spans="1:20" ht="15.75">
      <c r="A28" s="21" t="s">
        <v>175</v>
      </c>
      <c r="B28" s="21"/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</row>
    <row r="29" spans="1:20" ht="15.75">
      <c r="A29" s="21" t="s">
        <v>176</v>
      </c>
      <c r="B29" s="21"/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</row>
    <row r="30" spans="1:20" ht="15.75">
      <c r="A30" s="21" t="s">
        <v>177</v>
      </c>
      <c r="B30" s="21"/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</row>
    <row r="31" spans="1:20" ht="15.75">
      <c r="A31" s="21"/>
      <c r="B31" s="21"/>
      <c r="C31" s="21"/>
      <c r="D31" s="21"/>
      <c r="E31" s="21"/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17"/>
    </row>
    <row r="32" spans="1:20" ht="15.75">
      <c r="A32" s="21"/>
      <c r="B32" s="21"/>
      <c r="C32" s="21"/>
      <c r="D32" s="21"/>
      <c r="E32" s="21"/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17"/>
    </row>
    <row r="33" spans="1:16" ht="15.75">
      <c r="A33" s="25" t="s">
        <v>159</v>
      </c>
      <c r="B33" s="26"/>
      <c r="C33" s="27"/>
      <c r="D33" s="26"/>
      <c r="E33" s="26"/>
      <c r="F33" s="26"/>
      <c r="G33" s="26"/>
      <c r="H33" s="26"/>
      <c r="I33" s="17"/>
      <c r="J33" s="17"/>
      <c r="K33" s="17"/>
      <c r="L33" s="17"/>
      <c r="M33" s="17"/>
      <c r="N33" s="17"/>
      <c r="O33" s="17"/>
      <c r="P33" s="17"/>
    </row>
    <row r="34" spans="1:16" ht="15.75">
      <c r="A34" s="28" t="s">
        <v>178</v>
      </c>
      <c r="B34" s="29"/>
      <c r="C34" s="30"/>
      <c r="D34" s="29"/>
      <c r="E34" s="26"/>
      <c r="F34" s="26"/>
      <c r="G34" s="26"/>
      <c r="H34" s="26"/>
      <c r="I34" s="17"/>
      <c r="J34" s="17"/>
      <c r="K34" s="17"/>
      <c r="L34" s="17"/>
      <c r="M34" s="17"/>
      <c r="N34" s="17"/>
      <c r="O34" s="17"/>
      <c r="P3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C102"/>
  <sheetViews>
    <sheetView topLeftCell="A14" workbookViewId="0">
      <selection activeCell="D36" sqref="D36"/>
    </sheetView>
  </sheetViews>
  <sheetFormatPr defaultRowHeight="1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4.140625" style="2" bestFit="1" customWidth="1"/>
    <col min="7" max="7" width="17.5703125" style="2" customWidth="1"/>
    <col min="8" max="8" width="14.42578125" style="2" bestFit="1" customWidth="1"/>
    <col min="9" max="9" width="26.7109375" style="2" customWidth="1"/>
  </cols>
  <sheetData>
    <row r="1" spans="1:16" ht="57.7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52" t="s">
        <v>244</v>
      </c>
      <c r="C3" s="452"/>
      <c r="D3" s="452"/>
      <c r="E3" s="452"/>
      <c r="F3" s="452"/>
      <c r="G3" s="452"/>
      <c r="H3" s="452"/>
      <c r="I3" s="449"/>
    </row>
    <row r="4" spans="1:16" ht="16.5" thickBot="1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>
      <c r="A5" s="453" t="s">
        <v>4</v>
      </c>
      <c r="B5" s="454"/>
      <c r="C5" s="454"/>
      <c r="D5" s="454"/>
      <c r="E5" s="454"/>
      <c r="F5" s="454"/>
      <c r="G5" s="454"/>
      <c r="H5" s="454"/>
      <c r="I5" s="3" t="s">
        <v>5</v>
      </c>
    </row>
    <row r="6" spans="1:16" ht="15.75" thickBot="1">
      <c r="A6" s="455"/>
      <c r="B6" s="456"/>
      <c r="C6" s="456"/>
      <c r="D6" s="456"/>
      <c r="E6" s="456"/>
      <c r="F6" s="456"/>
      <c r="G6" s="456"/>
      <c r="H6" s="456"/>
      <c r="I6" s="4" t="s">
        <v>272</v>
      </c>
    </row>
    <row r="7" spans="1:16" ht="21" thickBot="1">
      <c r="A7" s="457" t="s">
        <v>6</v>
      </c>
      <c r="B7" s="458"/>
      <c r="C7" s="458"/>
      <c r="D7" s="458"/>
      <c r="E7" s="458"/>
      <c r="F7" s="458"/>
      <c r="G7" s="458"/>
      <c r="H7" s="458"/>
      <c r="I7" s="459"/>
    </row>
    <row r="8" spans="1:16" s="7" customFormat="1">
      <c r="A8" s="460" t="s">
        <v>7</v>
      </c>
      <c r="B8" s="461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</row>
    <row r="9" spans="1:16" s="94" customFormat="1" ht="15.75">
      <c r="A9" s="90" t="s">
        <v>15</v>
      </c>
      <c r="B9" s="91" t="s">
        <v>16</v>
      </c>
      <c r="C9" s="92" t="s">
        <v>17</v>
      </c>
      <c r="D9" s="78">
        <v>74998</v>
      </c>
      <c r="E9" s="78">
        <v>1100</v>
      </c>
      <c r="F9" s="78">
        <f t="shared" ref="F9:F19" si="0">(D9-E9)*0.125</f>
        <v>9237.25</v>
      </c>
      <c r="G9" s="78">
        <v>1697.48</v>
      </c>
      <c r="H9" s="78">
        <f t="shared" ref="H9:H35" si="1">(D9-E9+F9+G9)*0.005</f>
        <v>424.16364999999996</v>
      </c>
      <c r="I9" s="93">
        <f t="shared" ref="I9:I12" si="2">D9-E9+F9+H9+G9</f>
        <v>85256.893649999998</v>
      </c>
    </row>
    <row r="10" spans="1:16" s="94" customFormat="1" ht="15.75">
      <c r="A10" s="90" t="s">
        <v>15</v>
      </c>
      <c r="B10" s="91" t="s">
        <v>24</v>
      </c>
      <c r="C10" s="92" t="s">
        <v>25</v>
      </c>
      <c r="D10" s="78">
        <v>74998</v>
      </c>
      <c r="E10" s="78">
        <v>1100</v>
      </c>
      <c r="F10" s="78">
        <f t="shared" ref="F10:F12" si="3">(D10-E10)*0.125</f>
        <v>9237.25</v>
      </c>
      <c r="G10" s="78">
        <v>1697.48</v>
      </c>
      <c r="H10" s="78">
        <f>(D10-E10+F10+G10)*0.005</f>
        <v>424.16364999999996</v>
      </c>
      <c r="I10" s="93">
        <f t="shared" si="2"/>
        <v>85256.893649999998</v>
      </c>
      <c r="M10" s="95"/>
      <c r="N10" s="96"/>
      <c r="O10" s="96"/>
      <c r="P10" s="96"/>
    </row>
    <row r="11" spans="1:16" s="94" customFormat="1" ht="15.75">
      <c r="A11" s="90" t="s">
        <v>15</v>
      </c>
      <c r="B11" s="91" t="s">
        <v>20</v>
      </c>
      <c r="C11" s="92" t="s">
        <v>21</v>
      </c>
      <c r="D11" s="78">
        <v>74507</v>
      </c>
      <c r="E11" s="78">
        <v>1100</v>
      </c>
      <c r="F11" s="78">
        <f t="shared" si="3"/>
        <v>9175.875</v>
      </c>
      <c r="G11" s="78">
        <v>1697.48</v>
      </c>
      <c r="H11" s="78">
        <f t="shared" ref="H11:H12" si="4">(D11-E11+F11+G11)*0.005</f>
        <v>421.40177499999999</v>
      </c>
      <c r="I11" s="93">
        <f t="shared" si="2"/>
        <v>84701.756775000002</v>
      </c>
      <c r="M11" s="95"/>
      <c r="N11" s="96"/>
      <c r="O11" s="96"/>
      <c r="P11" s="96"/>
    </row>
    <row r="12" spans="1:16" s="94" customFormat="1" ht="15.75">
      <c r="A12" s="90" t="s">
        <v>15</v>
      </c>
      <c r="B12" s="91" t="s">
        <v>22</v>
      </c>
      <c r="C12" s="92" t="s">
        <v>23</v>
      </c>
      <c r="D12" s="78">
        <v>74654</v>
      </c>
      <c r="E12" s="78">
        <v>1100</v>
      </c>
      <c r="F12" s="78">
        <f t="shared" si="3"/>
        <v>9194.25</v>
      </c>
      <c r="G12" s="78">
        <v>1697.48</v>
      </c>
      <c r="H12" s="78">
        <f t="shared" si="4"/>
        <v>422.22865000000002</v>
      </c>
      <c r="I12" s="93">
        <f t="shared" si="2"/>
        <v>84867.95865</v>
      </c>
      <c r="M12" s="95"/>
      <c r="N12" s="96"/>
      <c r="O12" s="96"/>
      <c r="P12" s="96"/>
    </row>
    <row r="13" spans="1:16" s="94" customFormat="1" ht="15.75">
      <c r="A13" s="90" t="s">
        <v>15</v>
      </c>
      <c r="B13" s="91" t="s">
        <v>18</v>
      </c>
      <c r="C13" s="92" t="s">
        <v>19</v>
      </c>
      <c r="D13" s="78">
        <v>75794</v>
      </c>
      <c r="E13" s="78">
        <v>1100</v>
      </c>
      <c r="F13" s="78">
        <f t="shared" si="0"/>
        <v>9336.75</v>
      </c>
      <c r="G13" s="78">
        <v>1697.48</v>
      </c>
      <c r="H13" s="78">
        <f t="shared" si="1"/>
        <v>428.64114999999998</v>
      </c>
      <c r="I13" s="93">
        <f t="shared" ref="I13:I19" si="5">D13-E13+F13+H13+G13</f>
        <v>86156.871149999992</v>
      </c>
    </row>
    <row r="14" spans="1:16" s="94" customFormat="1" ht="15.75">
      <c r="A14" s="90" t="s">
        <v>15</v>
      </c>
      <c r="B14" s="91" t="s">
        <v>263</v>
      </c>
      <c r="C14" s="92" t="s">
        <v>264</v>
      </c>
      <c r="D14" s="78">
        <v>79104</v>
      </c>
      <c r="E14" s="78">
        <v>1100</v>
      </c>
      <c r="F14" s="78">
        <f t="shared" si="0"/>
        <v>9750.5</v>
      </c>
      <c r="G14" s="78">
        <v>1697.48</v>
      </c>
      <c r="H14" s="78">
        <f t="shared" si="1"/>
        <v>447.25990000000002</v>
      </c>
      <c r="I14" s="93">
        <f t="shared" si="5"/>
        <v>89899.2399</v>
      </c>
    </row>
    <row r="15" spans="1:16" s="97" customFormat="1">
      <c r="A15" s="90" t="s">
        <v>26</v>
      </c>
      <c r="B15" s="91" t="s">
        <v>27</v>
      </c>
      <c r="C15" s="92" t="s">
        <v>23</v>
      </c>
      <c r="D15" s="78">
        <v>76988</v>
      </c>
      <c r="E15" s="78">
        <v>1100</v>
      </c>
      <c r="F15" s="78">
        <f t="shared" ref="F15" si="6">(D15-E15)*0.125</f>
        <v>9486</v>
      </c>
      <c r="G15" s="78">
        <v>1697.48</v>
      </c>
      <c r="H15" s="78">
        <f t="shared" ref="H15" si="7">(D15-E15+F15+G15)*0.005</f>
        <v>435.35739999999998</v>
      </c>
      <c r="I15" s="93">
        <f t="shared" ref="I15" si="8">D15-E15+F15+H15+G15</f>
        <v>87506.837399999989</v>
      </c>
      <c r="M15" s="98"/>
      <c r="N15" s="99"/>
      <c r="O15" s="99"/>
      <c r="P15" s="99"/>
    </row>
    <row r="16" spans="1:16" s="94" customFormat="1" ht="15.75">
      <c r="A16" s="90" t="s">
        <v>32</v>
      </c>
      <c r="B16" s="91" t="s">
        <v>33</v>
      </c>
      <c r="C16" s="92" t="s">
        <v>34</v>
      </c>
      <c r="D16" s="78">
        <v>80029</v>
      </c>
      <c r="E16" s="78">
        <v>1100</v>
      </c>
      <c r="F16" s="78">
        <f t="shared" si="0"/>
        <v>9866.125</v>
      </c>
      <c r="G16" s="78">
        <v>1697.48</v>
      </c>
      <c r="H16" s="78">
        <f t="shared" ref="H16:H18" si="9">(D16-E16+F16+G16)*0.005</f>
        <v>452.46302500000002</v>
      </c>
      <c r="I16" s="93">
        <f>D16-E16+F16+H16+G16</f>
        <v>90945.068025</v>
      </c>
      <c r="M16" s="96"/>
      <c r="N16" s="96"/>
      <c r="O16" s="96"/>
      <c r="P16" s="96"/>
    </row>
    <row r="17" spans="1:16" s="94" customFormat="1" ht="15.75">
      <c r="A17" s="90" t="s">
        <v>35</v>
      </c>
      <c r="B17" s="91" t="s">
        <v>36</v>
      </c>
      <c r="C17" s="92" t="s">
        <v>37</v>
      </c>
      <c r="D17" s="78">
        <v>80029</v>
      </c>
      <c r="E17" s="78">
        <v>1100</v>
      </c>
      <c r="F17" s="78">
        <f t="shared" si="0"/>
        <v>9866.125</v>
      </c>
      <c r="G17" s="78">
        <v>1697.48</v>
      </c>
      <c r="H17" s="78">
        <f t="shared" si="9"/>
        <v>452.46302500000002</v>
      </c>
      <c r="I17" s="93">
        <f>D17-E17+F17+H17+G17</f>
        <v>90945.068025</v>
      </c>
      <c r="M17" s="96"/>
      <c r="N17" s="96"/>
      <c r="O17" s="96"/>
      <c r="P17" s="96"/>
    </row>
    <row r="18" spans="1:16" s="94" customFormat="1" ht="15.75">
      <c r="A18" s="90" t="s">
        <v>35</v>
      </c>
      <c r="B18" s="91" t="s">
        <v>38</v>
      </c>
      <c r="C18" s="92" t="s">
        <v>39</v>
      </c>
      <c r="D18" s="78">
        <v>80029</v>
      </c>
      <c r="E18" s="78">
        <v>1100</v>
      </c>
      <c r="F18" s="78">
        <f t="shared" si="0"/>
        <v>9866.125</v>
      </c>
      <c r="G18" s="78">
        <v>1697.48</v>
      </c>
      <c r="H18" s="78">
        <f t="shared" si="9"/>
        <v>452.46302500000002</v>
      </c>
      <c r="I18" s="93">
        <f>D18-E18+F18+H18+G18</f>
        <v>90945.068025</v>
      </c>
      <c r="M18" s="96"/>
      <c r="N18" s="96"/>
      <c r="O18" s="96"/>
      <c r="P18" s="96"/>
    </row>
    <row r="19" spans="1:16" s="94" customFormat="1" ht="15.75">
      <c r="A19" s="90" t="s">
        <v>28</v>
      </c>
      <c r="B19" s="91" t="s">
        <v>29</v>
      </c>
      <c r="C19" s="92" t="s">
        <v>19</v>
      </c>
      <c r="D19" s="78">
        <v>78975</v>
      </c>
      <c r="E19" s="78">
        <v>1100</v>
      </c>
      <c r="F19" s="78">
        <f t="shared" si="0"/>
        <v>9734.375</v>
      </c>
      <c r="G19" s="78">
        <v>1697.48</v>
      </c>
      <c r="H19" s="78">
        <f t="shared" si="1"/>
        <v>446.53427499999998</v>
      </c>
      <c r="I19" s="93">
        <f t="shared" si="5"/>
        <v>89753.389274999994</v>
      </c>
      <c r="M19" s="96"/>
      <c r="N19" s="96"/>
      <c r="O19" s="96"/>
      <c r="P19" s="96"/>
    </row>
    <row r="20" spans="1:16" s="94" customFormat="1" ht="15.75">
      <c r="A20" s="100" t="s">
        <v>30</v>
      </c>
      <c r="B20" s="101" t="s">
        <v>31</v>
      </c>
      <c r="C20" s="102" t="s">
        <v>23</v>
      </c>
      <c r="D20" s="78"/>
      <c r="E20" s="78"/>
      <c r="F20" s="78"/>
      <c r="G20" s="78"/>
      <c r="H20" s="78"/>
      <c r="I20" s="93"/>
      <c r="M20" s="96"/>
      <c r="N20" s="96"/>
      <c r="O20" s="96"/>
      <c r="P20" s="96"/>
    </row>
    <row r="21" spans="1:16" s="94" customFormat="1" ht="15.75">
      <c r="A21" s="103" t="s">
        <v>59</v>
      </c>
      <c r="B21" s="91" t="s">
        <v>60</v>
      </c>
      <c r="C21" s="92" t="s">
        <v>19</v>
      </c>
      <c r="D21" s="78">
        <v>84202</v>
      </c>
      <c r="E21" s="78">
        <v>1100</v>
      </c>
      <c r="F21" s="78">
        <f t="shared" ref="F21" si="10">(D21-E21)*0.125</f>
        <v>10387.75</v>
      </c>
      <c r="G21" s="78">
        <v>1697.48</v>
      </c>
      <c r="H21" s="78">
        <f t="shared" ref="H21" si="11">(D21-E21+F21+G21)*0.005</f>
        <v>475.93615</v>
      </c>
      <c r="I21" s="93">
        <f t="shared" ref="I21" si="12">D21-E21+F21+H21+G21</f>
        <v>95663.16614999999</v>
      </c>
      <c r="J21" s="104"/>
      <c r="M21" s="95"/>
      <c r="N21" s="96"/>
      <c r="O21" s="96"/>
      <c r="P21" s="96"/>
    </row>
    <row r="22" spans="1:16" s="94" customFormat="1" ht="15.75">
      <c r="A22" s="103" t="s">
        <v>40</v>
      </c>
      <c r="B22" s="91" t="s">
        <v>41</v>
      </c>
      <c r="C22" s="92" t="s">
        <v>23</v>
      </c>
      <c r="D22" s="78">
        <v>80370</v>
      </c>
      <c r="E22" s="78">
        <v>1100</v>
      </c>
      <c r="F22" s="78">
        <f t="shared" ref="F22:F28" si="13">(D22-E22)*0.125</f>
        <v>9908.75</v>
      </c>
      <c r="G22" s="78">
        <v>1697.48</v>
      </c>
      <c r="H22" s="78">
        <f t="shared" si="1"/>
        <v>454.38114999999999</v>
      </c>
      <c r="I22" s="93">
        <f t="shared" ref="I22:I33" si="14">D22-E22+F22+H22+G22</f>
        <v>91330.611149999997</v>
      </c>
      <c r="M22" s="95"/>
      <c r="N22" s="96"/>
      <c r="O22" s="96"/>
      <c r="P22" s="96"/>
    </row>
    <row r="23" spans="1:16" s="94" customFormat="1" ht="15.75">
      <c r="A23" s="103" t="s">
        <v>40</v>
      </c>
      <c r="B23" s="91" t="s">
        <v>42</v>
      </c>
      <c r="C23" s="92" t="s">
        <v>43</v>
      </c>
      <c r="D23" s="78">
        <v>84897</v>
      </c>
      <c r="E23" s="78">
        <v>1100</v>
      </c>
      <c r="F23" s="78">
        <f t="shared" si="13"/>
        <v>10474.625</v>
      </c>
      <c r="G23" s="78">
        <v>1697.48</v>
      </c>
      <c r="H23" s="78">
        <f t="shared" si="1"/>
        <v>479.84552500000001</v>
      </c>
      <c r="I23" s="93">
        <f t="shared" si="14"/>
        <v>96448.950524999993</v>
      </c>
      <c r="M23" s="95"/>
      <c r="N23" s="96"/>
      <c r="O23" s="96"/>
      <c r="P23" s="96"/>
    </row>
    <row r="24" spans="1:16" s="94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93"/>
      <c r="M24" s="95"/>
      <c r="N24" s="96"/>
      <c r="O24" s="96"/>
      <c r="P24" s="96"/>
    </row>
    <row r="25" spans="1:16" s="94" customFormat="1" ht="15.75">
      <c r="A25" s="103" t="s">
        <v>40</v>
      </c>
      <c r="B25" s="91" t="s">
        <v>44</v>
      </c>
      <c r="C25" s="92" t="s">
        <v>45</v>
      </c>
      <c r="D25" s="78">
        <v>80537</v>
      </c>
      <c r="E25" s="78">
        <v>1100</v>
      </c>
      <c r="F25" s="78">
        <f t="shared" si="13"/>
        <v>9929.625</v>
      </c>
      <c r="G25" s="78">
        <v>1697.48</v>
      </c>
      <c r="H25" s="78">
        <f t="shared" si="1"/>
        <v>455.32052499999998</v>
      </c>
      <c r="I25" s="93">
        <f t="shared" si="14"/>
        <v>91519.425524999999</v>
      </c>
      <c r="M25" s="95"/>
      <c r="N25" s="96"/>
      <c r="O25" s="96"/>
      <c r="P25" s="96"/>
    </row>
    <row r="26" spans="1:16" s="94" customFormat="1" ht="15.75">
      <c r="A26" s="103" t="s">
        <v>40</v>
      </c>
      <c r="B26" s="91" t="s">
        <v>46</v>
      </c>
      <c r="C26" s="92" t="s">
        <v>45</v>
      </c>
      <c r="D26" s="78">
        <v>80915</v>
      </c>
      <c r="E26" s="78">
        <v>1100</v>
      </c>
      <c r="F26" s="78">
        <f t="shared" si="13"/>
        <v>9976.875</v>
      </c>
      <c r="G26" s="78">
        <v>1697.48</v>
      </c>
      <c r="H26" s="78">
        <f t="shared" si="1"/>
        <v>457.446775</v>
      </c>
      <c r="I26" s="93">
        <f t="shared" si="14"/>
        <v>91946.801775</v>
      </c>
      <c r="M26" s="95"/>
      <c r="N26" s="96"/>
      <c r="O26" s="96"/>
      <c r="P26" s="96"/>
    </row>
    <row r="27" spans="1:16" s="94" customFormat="1" ht="15.75">
      <c r="A27" s="103" t="s">
        <v>40</v>
      </c>
      <c r="B27" s="91" t="s">
        <v>47</v>
      </c>
      <c r="C27" s="92" t="s">
        <v>233</v>
      </c>
      <c r="D27" s="78">
        <v>82161</v>
      </c>
      <c r="E27" s="78">
        <v>1100</v>
      </c>
      <c r="F27" s="78">
        <f t="shared" si="13"/>
        <v>10132.625</v>
      </c>
      <c r="G27" s="78">
        <v>1697.48</v>
      </c>
      <c r="H27" s="78">
        <f t="shared" si="1"/>
        <v>464.45552499999997</v>
      </c>
      <c r="I27" s="93">
        <f t="shared" si="14"/>
        <v>93355.560524999994</v>
      </c>
      <c r="M27" s="95"/>
      <c r="N27" s="96"/>
      <c r="O27" s="96"/>
      <c r="P27" s="96"/>
    </row>
    <row r="28" spans="1:16" s="94" customFormat="1" ht="15.75">
      <c r="A28" s="103" t="s">
        <v>40</v>
      </c>
      <c r="B28" s="91" t="s">
        <v>49</v>
      </c>
      <c r="C28" s="92" t="s">
        <v>233</v>
      </c>
      <c r="D28" s="78">
        <v>80848</v>
      </c>
      <c r="E28" s="78">
        <v>1100</v>
      </c>
      <c r="F28" s="78">
        <f t="shared" si="13"/>
        <v>9968.5</v>
      </c>
      <c r="G28" s="78">
        <v>1697.48</v>
      </c>
      <c r="H28" s="78">
        <f t="shared" si="1"/>
        <v>457.06989999999996</v>
      </c>
      <c r="I28" s="93">
        <f t="shared" si="14"/>
        <v>91871.049899999998</v>
      </c>
      <c r="M28" s="95"/>
      <c r="N28" s="96"/>
      <c r="O28" s="96"/>
      <c r="P28" s="96"/>
    </row>
    <row r="29" spans="1:16" s="94" customFormat="1" ht="15.75">
      <c r="A29" s="103" t="s">
        <v>40</v>
      </c>
      <c r="B29" s="91" t="s">
        <v>50</v>
      </c>
      <c r="C29" s="92" t="s">
        <v>51</v>
      </c>
      <c r="D29" s="78">
        <v>82407</v>
      </c>
      <c r="E29" s="78">
        <v>1100</v>
      </c>
      <c r="F29" s="78">
        <f t="shared" ref="F29:F35" si="15">(D29-E29)*0.125</f>
        <v>10163.375</v>
      </c>
      <c r="G29" s="78">
        <v>1697.48</v>
      </c>
      <c r="H29" s="78">
        <f t="shared" si="1"/>
        <v>465.83927499999999</v>
      </c>
      <c r="I29" s="93">
        <f t="shared" si="14"/>
        <v>93633.694275000002</v>
      </c>
      <c r="M29" s="95"/>
      <c r="N29" s="96"/>
      <c r="O29" s="96"/>
      <c r="P29" s="96"/>
    </row>
    <row r="30" spans="1:16" s="94" customFormat="1" ht="15.75">
      <c r="A30" s="103" t="s">
        <v>40</v>
      </c>
      <c r="B30" s="91" t="s">
        <v>52</v>
      </c>
      <c r="C30" s="92" t="s">
        <v>53</v>
      </c>
      <c r="D30" s="78">
        <v>81412</v>
      </c>
      <c r="E30" s="78">
        <v>1100</v>
      </c>
      <c r="F30" s="78">
        <f t="shared" si="15"/>
        <v>10039</v>
      </c>
      <c r="G30" s="78">
        <v>1697.48</v>
      </c>
      <c r="H30" s="78">
        <f t="shared" si="1"/>
        <v>460.24239999999998</v>
      </c>
      <c r="I30" s="93">
        <f t="shared" si="14"/>
        <v>92508.722399999999</v>
      </c>
      <c r="M30" s="95"/>
      <c r="N30" s="96"/>
      <c r="O30" s="96"/>
      <c r="P30" s="96"/>
    </row>
    <row r="31" spans="1:16" s="94" customFormat="1" ht="15.75">
      <c r="A31" s="103" t="s">
        <v>40</v>
      </c>
      <c r="B31" s="91" t="s">
        <v>54</v>
      </c>
      <c r="C31" s="92" t="s">
        <v>43</v>
      </c>
      <c r="D31" s="78">
        <v>80848</v>
      </c>
      <c r="E31" s="78">
        <v>1100</v>
      </c>
      <c r="F31" s="78">
        <f t="shared" si="15"/>
        <v>9968.5</v>
      </c>
      <c r="G31" s="78">
        <v>1697.48</v>
      </c>
      <c r="H31" s="78">
        <f t="shared" si="1"/>
        <v>457.06989999999996</v>
      </c>
      <c r="I31" s="93">
        <f t="shared" si="14"/>
        <v>91871.049899999998</v>
      </c>
      <c r="M31" s="95"/>
      <c r="N31" s="96"/>
      <c r="O31" s="96"/>
      <c r="P31" s="96"/>
    </row>
    <row r="32" spans="1:16" s="94" customFormat="1" ht="15.75">
      <c r="A32" s="103" t="s">
        <v>40</v>
      </c>
      <c r="B32" s="91" t="s">
        <v>55</v>
      </c>
      <c r="C32" s="92" t="s">
        <v>56</v>
      </c>
      <c r="D32" s="78">
        <v>81863</v>
      </c>
      <c r="E32" s="78">
        <v>1100</v>
      </c>
      <c r="F32" s="78">
        <f t="shared" si="15"/>
        <v>10095.375</v>
      </c>
      <c r="G32" s="78">
        <v>1697.48</v>
      </c>
      <c r="H32" s="78">
        <f t="shared" si="1"/>
        <v>462.77927499999998</v>
      </c>
      <c r="I32" s="93">
        <f t="shared" si="14"/>
        <v>93018.634274999989</v>
      </c>
      <c r="M32" s="95"/>
      <c r="N32" s="96"/>
      <c r="O32" s="96"/>
      <c r="P32" s="96"/>
    </row>
    <row r="33" spans="1:237" s="94" customFormat="1" ht="15.75">
      <c r="A33" s="103" t="s">
        <v>40</v>
      </c>
      <c r="B33" s="91" t="s">
        <v>57</v>
      </c>
      <c r="C33" s="92" t="s">
        <v>58</v>
      </c>
      <c r="D33" s="78">
        <v>81863</v>
      </c>
      <c r="E33" s="78">
        <v>1100</v>
      </c>
      <c r="F33" s="78">
        <f t="shared" si="15"/>
        <v>10095.375</v>
      </c>
      <c r="G33" s="78">
        <v>1697.48</v>
      </c>
      <c r="H33" s="78">
        <f t="shared" si="1"/>
        <v>462.77927499999998</v>
      </c>
      <c r="I33" s="93">
        <f t="shared" si="14"/>
        <v>93018.634274999989</v>
      </c>
      <c r="M33" s="95"/>
      <c r="N33" s="96"/>
      <c r="O33" s="96"/>
      <c r="P33" s="96"/>
    </row>
    <row r="34" spans="1:237" s="94" customFormat="1" ht="15.75">
      <c r="A34" s="90" t="s">
        <v>63</v>
      </c>
      <c r="B34" s="91" t="s">
        <v>64</v>
      </c>
      <c r="C34" s="92"/>
      <c r="D34" s="78">
        <v>69725</v>
      </c>
      <c r="E34" s="78">
        <v>1100</v>
      </c>
      <c r="F34" s="78">
        <f t="shared" si="15"/>
        <v>8578.125</v>
      </c>
      <c r="G34" s="78">
        <v>1697.48</v>
      </c>
      <c r="H34" s="78">
        <f t="shared" si="1"/>
        <v>394.50302499999998</v>
      </c>
      <c r="I34" s="93">
        <f>D34-E34+F34+H34+G34</f>
        <v>79295.108024999994</v>
      </c>
      <c r="M34" s="96"/>
      <c r="N34" s="96"/>
      <c r="O34" s="96"/>
      <c r="P34" s="96"/>
    </row>
    <row r="35" spans="1:237" s="94" customFormat="1" ht="15.75">
      <c r="A35" s="90" t="s">
        <v>63</v>
      </c>
      <c r="B35" s="91" t="s">
        <v>65</v>
      </c>
      <c r="C35" s="92"/>
      <c r="D35" s="78">
        <v>69725</v>
      </c>
      <c r="E35" s="78">
        <v>1100</v>
      </c>
      <c r="F35" s="78">
        <f t="shared" si="15"/>
        <v>8578.125</v>
      </c>
      <c r="G35" s="78">
        <v>1697.48</v>
      </c>
      <c r="H35" s="78">
        <f t="shared" si="1"/>
        <v>394.50302499999998</v>
      </c>
      <c r="I35" s="93">
        <f>D35-E35+F35+H35+G35</f>
        <v>79295.108024999994</v>
      </c>
      <c r="M35" s="96"/>
      <c r="N35" s="96"/>
      <c r="O35" s="96"/>
      <c r="P35" s="96"/>
    </row>
    <row r="36" spans="1:237" s="96" customFormat="1" ht="16.5" thickBot="1">
      <c r="A36" s="105"/>
      <c r="B36" s="106"/>
      <c r="C36" s="107"/>
      <c r="D36" s="108"/>
      <c r="E36" s="108"/>
      <c r="F36" s="108"/>
      <c r="G36" s="78"/>
      <c r="H36" s="108"/>
      <c r="I36" s="109"/>
      <c r="IC36" s="94"/>
    </row>
    <row r="37" spans="1:237" s="94" customFormat="1" ht="17.25" customHeight="1" thickBot="1">
      <c r="A37" s="446" t="s">
        <v>66</v>
      </c>
      <c r="B37" s="447"/>
      <c r="C37" s="447"/>
      <c r="D37" s="447"/>
      <c r="E37" s="447"/>
      <c r="F37" s="447"/>
      <c r="G37" s="447"/>
      <c r="H37" s="447"/>
      <c r="I37" s="448"/>
      <c r="M37" s="96"/>
      <c r="N37" s="96"/>
      <c r="O37" s="96"/>
      <c r="P37" s="96"/>
    </row>
    <row r="38" spans="1:237" s="113" customFormat="1" ht="15.75">
      <c r="A38" s="462" t="s">
        <v>7</v>
      </c>
      <c r="B38" s="463"/>
      <c r="C38" s="110" t="s">
        <v>8</v>
      </c>
      <c r="D38" s="110" t="s">
        <v>9</v>
      </c>
      <c r="E38" s="110" t="s">
        <v>10</v>
      </c>
      <c r="F38" s="111" t="s">
        <v>11</v>
      </c>
      <c r="G38" s="110" t="s">
        <v>12</v>
      </c>
      <c r="H38" s="110" t="s">
        <v>13</v>
      </c>
      <c r="I38" s="112" t="s">
        <v>14</v>
      </c>
      <c r="M38" s="114"/>
      <c r="N38" s="114"/>
      <c r="O38" s="114"/>
      <c r="P38" s="114"/>
    </row>
    <row r="39" spans="1:237" s="116" customFormat="1">
      <c r="A39" s="90" t="s">
        <v>26</v>
      </c>
      <c r="B39" s="91" t="s">
        <v>67</v>
      </c>
      <c r="C39" s="115" t="s">
        <v>68</v>
      </c>
      <c r="D39" s="78">
        <v>87243</v>
      </c>
      <c r="E39" s="78">
        <v>1100</v>
      </c>
      <c r="F39" s="78">
        <f t="shared" ref="F39:F44" si="16">(D39-E39)*0.125</f>
        <v>10767.875</v>
      </c>
      <c r="G39" s="78">
        <v>1697.48</v>
      </c>
      <c r="H39" s="78">
        <f t="shared" ref="H39:H62" si="17">(D39-E39+F39+G39)*0.005</f>
        <v>493.04177499999997</v>
      </c>
      <c r="I39" s="93">
        <f t="shared" ref="I39:I62" si="18">D39-E39+F39+H39+G39</f>
        <v>99101.396775000001</v>
      </c>
      <c r="M39" s="117"/>
      <c r="N39" s="117"/>
      <c r="O39" s="117"/>
      <c r="P39" s="117"/>
    </row>
    <row r="40" spans="1:237" s="116" customFormat="1">
      <c r="A40" s="90" t="s">
        <v>69</v>
      </c>
      <c r="B40" s="91" t="s">
        <v>70</v>
      </c>
      <c r="C40" s="115" t="s">
        <v>71</v>
      </c>
      <c r="D40" s="78">
        <v>87939</v>
      </c>
      <c r="E40" s="78">
        <v>1100</v>
      </c>
      <c r="F40" s="78">
        <f t="shared" si="16"/>
        <v>10854.875</v>
      </c>
      <c r="G40" s="78">
        <v>1697.48</v>
      </c>
      <c r="H40" s="78">
        <f>(D40-E40+F40+G40)*0.005</f>
        <v>496.95677499999999</v>
      </c>
      <c r="I40" s="93">
        <f>D40-E40+F40+H40+G40</f>
        <v>99888.311774999995</v>
      </c>
      <c r="M40" s="117"/>
      <c r="N40" s="117"/>
      <c r="O40" s="117"/>
      <c r="P40" s="117"/>
    </row>
    <row r="41" spans="1:237" s="116" customFormat="1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93"/>
      <c r="M41" s="117"/>
      <c r="N41" s="117"/>
      <c r="O41" s="117"/>
      <c r="P41" s="117"/>
    </row>
    <row r="42" spans="1:237" s="97" customFormat="1">
      <c r="A42" s="90" t="s">
        <v>75</v>
      </c>
      <c r="B42" s="91" t="s">
        <v>76</v>
      </c>
      <c r="C42" s="115" t="s">
        <v>77</v>
      </c>
      <c r="D42" s="78">
        <v>87840</v>
      </c>
      <c r="E42" s="78">
        <v>1100</v>
      </c>
      <c r="F42" s="78">
        <f t="shared" si="16"/>
        <v>10842.5</v>
      </c>
      <c r="G42" s="78">
        <v>1697.48</v>
      </c>
      <c r="H42" s="78">
        <f>(D42-E42+F42+G42)*0.005</f>
        <v>496.3999</v>
      </c>
      <c r="I42" s="93">
        <f>D42-E42+F42+H42+G42</f>
        <v>99776.3799</v>
      </c>
      <c r="M42" s="99"/>
      <c r="N42" s="99"/>
      <c r="O42" s="99"/>
      <c r="P42" s="99"/>
    </row>
    <row r="43" spans="1:237" s="94" customFormat="1" ht="15.75">
      <c r="A43" s="90" t="s">
        <v>75</v>
      </c>
      <c r="B43" s="91" t="s">
        <v>78</v>
      </c>
      <c r="C43" s="115" t="s">
        <v>43</v>
      </c>
      <c r="D43" s="78">
        <v>87443</v>
      </c>
      <c r="E43" s="78">
        <v>1100</v>
      </c>
      <c r="F43" s="78">
        <f t="shared" si="16"/>
        <v>10792.875</v>
      </c>
      <c r="G43" s="78">
        <v>1697.48</v>
      </c>
      <c r="H43" s="78">
        <f t="shared" si="17"/>
        <v>494.16677499999997</v>
      </c>
      <c r="I43" s="93">
        <f t="shared" si="18"/>
        <v>99327.521775000001</v>
      </c>
      <c r="M43" s="96"/>
      <c r="N43" s="96"/>
      <c r="O43" s="96"/>
      <c r="P43" s="96"/>
    </row>
    <row r="44" spans="1:237" s="94" customFormat="1" ht="15.75">
      <c r="A44" s="90" t="s">
        <v>79</v>
      </c>
      <c r="B44" s="91" t="s">
        <v>80</v>
      </c>
      <c r="C44" s="115" t="s">
        <v>43</v>
      </c>
      <c r="D44" s="78">
        <v>88935</v>
      </c>
      <c r="E44" s="78">
        <v>1100</v>
      </c>
      <c r="F44" s="78">
        <f t="shared" si="16"/>
        <v>10979.375</v>
      </c>
      <c r="G44" s="78">
        <v>1697.48</v>
      </c>
      <c r="H44" s="78">
        <f>(D44-E44+F44+G44)*0.005</f>
        <v>502.55927500000001</v>
      </c>
      <c r="I44" s="93">
        <f>D44-E44+F44+H44+G44</f>
        <v>101014.414275</v>
      </c>
      <c r="M44" s="96"/>
      <c r="N44" s="96"/>
      <c r="O44" s="96"/>
      <c r="P44" s="96"/>
    </row>
    <row r="45" spans="1:237" s="94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93"/>
      <c r="M45" s="96"/>
      <c r="N45" s="96"/>
      <c r="O45" s="96"/>
      <c r="P45" s="96"/>
    </row>
    <row r="46" spans="1:237" s="94" customFormat="1" ht="15.75">
      <c r="A46" s="90" t="s">
        <v>82</v>
      </c>
      <c r="B46" s="91" t="s">
        <v>83</v>
      </c>
      <c r="C46" s="115" t="s">
        <v>84</v>
      </c>
      <c r="D46" s="78">
        <v>90708</v>
      </c>
      <c r="E46" s="78">
        <v>1100</v>
      </c>
      <c r="F46" s="78">
        <f>(D46-E46)*0.125</f>
        <v>11201</v>
      </c>
      <c r="G46" s="78">
        <v>1697.48</v>
      </c>
      <c r="H46" s="78">
        <f t="shared" si="17"/>
        <v>512.53239999999994</v>
      </c>
      <c r="I46" s="93">
        <f t="shared" si="18"/>
        <v>103019.01239999999</v>
      </c>
      <c r="M46" s="96"/>
      <c r="N46" s="96"/>
      <c r="O46" s="96"/>
      <c r="P46" s="96"/>
    </row>
    <row r="47" spans="1:237" s="97" customFormat="1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93"/>
      <c r="M47" s="99"/>
      <c r="N47" s="99"/>
      <c r="O47" s="99"/>
      <c r="P47" s="99"/>
    </row>
    <row r="48" spans="1:237" s="94" customFormat="1" ht="15.75">
      <c r="A48" s="90" t="s">
        <v>94</v>
      </c>
      <c r="B48" s="91" t="s">
        <v>95</v>
      </c>
      <c r="C48" s="119" t="s">
        <v>96</v>
      </c>
      <c r="D48" s="78">
        <v>87681</v>
      </c>
      <c r="E48" s="78">
        <v>1100</v>
      </c>
      <c r="F48" s="78">
        <f>(D48-E48)*0.125</f>
        <v>10822.625</v>
      </c>
      <c r="G48" s="78">
        <v>1697.48</v>
      </c>
      <c r="H48" s="78">
        <f t="shared" si="17"/>
        <v>495.50552499999998</v>
      </c>
      <c r="I48" s="93">
        <f t="shared" si="18"/>
        <v>99596.610524999996</v>
      </c>
      <c r="J48" s="104"/>
      <c r="M48" s="96"/>
      <c r="N48" s="96"/>
      <c r="O48" s="96"/>
      <c r="P48" s="96"/>
    </row>
    <row r="49" spans="1:16" s="94" customFormat="1" ht="15.75">
      <c r="A49" s="90" t="s">
        <v>94</v>
      </c>
      <c r="B49" s="91" t="s">
        <v>97</v>
      </c>
      <c r="C49" s="119" t="s">
        <v>98</v>
      </c>
      <c r="D49" s="78">
        <v>87681</v>
      </c>
      <c r="E49" s="78">
        <v>1100</v>
      </c>
      <c r="F49" s="78">
        <f>(D49-E49)*0.125</f>
        <v>10822.625</v>
      </c>
      <c r="G49" s="78">
        <v>1697.48</v>
      </c>
      <c r="H49" s="78">
        <f t="shared" si="17"/>
        <v>495.50552499999998</v>
      </c>
      <c r="I49" s="93">
        <f t="shared" si="18"/>
        <v>99596.610524999996</v>
      </c>
      <c r="M49" s="96"/>
      <c r="N49" s="96"/>
      <c r="O49" s="96"/>
      <c r="P49" s="96"/>
    </row>
    <row r="50" spans="1:16" s="94" customFormat="1" ht="15.75">
      <c r="A50" s="90" t="s">
        <v>99</v>
      </c>
      <c r="B50" s="91" t="s">
        <v>100</v>
      </c>
      <c r="C50" s="119" t="s">
        <v>101</v>
      </c>
      <c r="D50" s="78">
        <v>93580</v>
      </c>
      <c r="E50" s="78">
        <v>1100</v>
      </c>
      <c r="F50" s="78">
        <f>(D50-E50)*0.125</f>
        <v>11560</v>
      </c>
      <c r="G50" s="78">
        <v>1697.48</v>
      </c>
      <c r="H50" s="78">
        <f>(D50-E50+F50+G50)*0.005</f>
        <v>528.68740000000003</v>
      </c>
      <c r="I50" s="93">
        <f>D50-E50+F50+H50+G50</f>
        <v>106266.16739999999</v>
      </c>
      <c r="M50" s="96"/>
      <c r="N50" s="96"/>
      <c r="O50" s="96"/>
      <c r="P50" s="96"/>
    </row>
    <row r="51" spans="1:16" s="94" customFormat="1" ht="15.75">
      <c r="A51" s="90" t="s">
        <v>99</v>
      </c>
      <c r="B51" s="91" t="s">
        <v>102</v>
      </c>
      <c r="C51" s="119" t="s">
        <v>101</v>
      </c>
      <c r="D51" s="78">
        <v>0</v>
      </c>
      <c r="E51" s="78">
        <v>0</v>
      </c>
      <c r="F51" s="78">
        <f>(D51-E51)*0.125</f>
        <v>0</v>
      </c>
      <c r="G51" s="78">
        <v>1697.48</v>
      </c>
      <c r="H51" s="78">
        <f>(D51-E51+F51+G51)*0.005</f>
        <v>8.4874000000000009</v>
      </c>
      <c r="I51" s="93">
        <f>D51-E51+F51+H51+G51</f>
        <v>1705.9674</v>
      </c>
      <c r="M51" s="96"/>
      <c r="N51" s="96"/>
      <c r="O51" s="96"/>
      <c r="P51" s="96"/>
    </row>
    <row r="52" spans="1:16" s="94" customFormat="1" ht="15.75">
      <c r="A52" s="90" t="s">
        <v>105</v>
      </c>
      <c r="B52" s="91" t="s">
        <v>106</v>
      </c>
      <c r="C52" s="119" t="s">
        <v>107</v>
      </c>
      <c r="D52" s="78">
        <v>97044</v>
      </c>
      <c r="E52" s="78">
        <v>1100</v>
      </c>
      <c r="F52" s="78">
        <f>(D52-E52)*0.125</f>
        <v>11993</v>
      </c>
      <c r="G52" s="78">
        <v>1697.48</v>
      </c>
      <c r="H52" s="78">
        <f t="shared" si="17"/>
        <v>548.17240000000004</v>
      </c>
      <c r="I52" s="93">
        <f t="shared" si="18"/>
        <v>110182.65239999999</v>
      </c>
      <c r="M52" s="96"/>
      <c r="N52" s="96"/>
      <c r="O52" s="96"/>
      <c r="P52" s="96"/>
    </row>
    <row r="53" spans="1:16" s="94" customFormat="1" ht="15.75">
      <c r="A53" s="90" t="s">
        <v>108</v>
      </c>
      <c r="B53" s="91" t="s">
        <v>109</v>
      </c>
      <c r="C53" s="119" t="s">
        <v>110</v>
      </c>
      <c r="D53" s="78"/>
      <c r="E53" s="78"/>
      <c r="F53" s="78"/>
      <c r="G53" s="78"/>
      <c r="H53" s="78"/>
      <c r="I53" s="93"/>
      <c r="M53" s="96"/>
      <c r="N53" s="96"/>
      <c r="O53" s="96"/>
      <c r="P53" s="96"/>
    </row>
    <row r="54" spans="1:16" s="94" customFormat="1" ht="15.75">
      <c r="A54" s="90" t="s">
        <v>108</v>
      </c>
      <c r="B54" s="91" t="s">
        <v>111</v>
      </c>
      <c r="C54" s="92" t="s">
        <v>98</v>
      </c>
      <c r="D54" s="82">
        <v>97996</v>
      </c>
      <c r="E54" s="78">
        <v>1100</v>
      </c>
      <c r="F54" s="78">
        <f t="shared" ref="F54:F63" si="19">(D54-E54)*0.125</f>
        <v>12112</v>
      </c>
      <c r="G54" s="78">
        <v>1697.48</v>
      </c>
      <c r="H54" s="78">
        <f t="shared" si="17"/>
        <v>553.52739999999994</v>
      </c>
      <c r="I54" s="93">
        <f t="shared" si="18"/>
        <v>111259.0074</v>
      </c>
    </row>
    <row r="55" spans="1:16" s="94" customFormat="1" ht="15.75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93"/>
      <c r="M55" s="96"/>
      <c r="N55" s="96"/>
      <c r="O55" s="96"/>
      <c r="P55" s="96"/>
    </row>
    <row r="56" spans="1:16" s="94" customFormat="1" ht="15.75">
      <c r="A56" s="90" t="s">
        <v>85</v>
      </c>
      <c r="B56" s="91" t="s">
        <v>86</v>
      </c>
      <c r="C56" s="115" t="s">
        <v>87</v>
      </c>
      <c r="D56" s="78">
        <v>92058</v>
      </c>
      <c r="E56" s="78">
        <v>1100</v>
      </c>
      <c r="F56" s="78">
        <f>(D56-E56)*0.125</f>
        <v>11369.75</v>
      </c>
      <c r="G56" s="78">
        <v>1697.48</v>
      </c>
      <c r="H56" s="78">
        <f t="shared" ref="H56" si="20">(D56-E56+F56+G56)*0.005</f>
        <v>520.12614999999994</v>
      </c>
      <c r="I56" s="93">
        <f t="shared" ref="I56" si="21">D56-E56+F56+H56+G56</f>
        <v>104545.35614999999</v>
      </c>
      <c r="M56" s="96"/>
      <c r="N56" s="96"/>
      <c r="O56" s="96"/>
      <c r="P56" s="96"/>
    </row>
    <row r="57" spans="1:16" s="94" customFormat="1" ht="15.75">
      <c r="A57" s="90" t="s">
        <v>88</v>
      </c>
      <c r="B57" s="91" t="s">
        <v>89</v>
      </c>
      <c r="C57" s="115" t="s">
        <v>90</v>
      </c>
      <c r="D57" s="78">
        <v>98015</v>
      </c>
      <c r="E57" s="78">
        <v>1100</v>
      </c>
      <c r="F57" s="78">
        <f>(D57-E57)*0.125</f>
        <v>12114.375</v>
      </c>
      <c r="G57" s="78">
        <v>1697.48</v>
      </c>
      <c r="H57" s="78">
        <f>(D57-E57+F57+G57)*0.005</f>
        <v>553.634275</v>
      </c>
      <c r="I57" s="93">
        <f>D57-E57+F57+H57+G57</f>
        <v>111280.489275</v>
      </c>
      <c r="M57" s="96"/>
      <c r="N57" s="96"/>
      <c r="O57" s="96"/>
      <c r="P57" s="96"/>
    </row>
    <row r="58" spans="1:16" s="94" customFormat="1" ht="15.75">
      <c r="A58" s="90" t="s">
        <v>63</v>
      </c>
      <c r="B58" s="91" t="s">
        <v>112</v>
      </c>
      <c r="C58" s="120"/>
      <c r="D58" s="78">
        <v>81372</v>
      </c>
      <c r="E58" s="78">
        <v>0</v>
      </c>
      <c r="F58" s="78">
        <f t="shared" si="19"/>
        <v>10171.5</v>
      </c>
      <c r="G58" s="78">
        <v>1697.48</v>
      </c>
      <c r="H58" s="78">
        <f t="shared" si="17"/>
        <v>466.20490000000001</v>
      </c>
      <c r="I58" s="93">
        <f t="shared" si="18"/>
        <v>93707.184899999993</v>
      </c>
      <c r="M58" s="96"/>
      <c r="N58" s="96"/>
      <c r="O58" s="96"/>
      <c r="P58" s="96"/>
    </row>
    <row r="59" spans="1:16" s="94" customFormat="1" ht="15.75">
      <c r="A59" s="90" t="s">
        <v>63</v>
      </c>
      <c r="B59" s="91" t="s">
        <v>113</v>
      </c>
      <c r="C59" s="120"/>
      <c r="D59" s="78">
        <v>83363</v>
      </c>
      <c r="E59" s="78">
        <v>0</v>
      </c>
      <c r="F59" s="78">
        <f t="shared" si="19"/>
        <v>10420.375</v>
      </c>
      <c r="G59" s="78">
        <v>1697.48</v>
      </c>
      <c r="H59" s="78">
        <f t="shared" si="17"/>
        <v>477.40427499999998</v>
      </c>
      <c r="I59" s="93">
        <f t="shared" si="18"/>
        <v>95958.259274999989</v>
      </c>
      <c r="M59" s="96"/>
      <c r="N59" s="96"/>
      <c r="O59" s="96"/>
      <c r="P59" s="96"/>
    </row>
    <row r="60" spans="1:16" s="94" customFormat="1" ht="15.75">
      <c r="A60" s="90" t="s">
        <v>63</v>
      </c>
      <c r="B60" s="91" t="s">
        <v>115</v>
      </c>
      <c r="C60" s="120"/>
      <c r="D60" s="78">
        <v>85902</v>
      </c>
      <c r="E60" s="78">
        <v>0</v>
      </c>
      <c r="F60" s="78">
        <f t="shared" ref="F60" si="22">(D60-E60)*0.125</f>
        <v>10737.75</v>
      </c>
      <c r="G60" s="78">
        <v>1697.48</v>
      </c>
      <c r="H60" s="78">
        <f t="shared" ref="H60" si="23">(D60-E60+F60+G60)*0.005</f>
        <v>491.68615</v>
      </c>
      <c r="I60" s="93">
        <f t="shared" ref="I60" si="24">D60-E60+F60+H60+G60</f>
        <v>98828.91614999999</v>
      </c>
      <c r="M60" s="95"/>
      <c r="N60" s="95"/>
      <c r="O60" s="95"/>
      <c r="P60" s="95"/>
    </row>
    <row r="61" spans="1:16" s="94" customFormat="1" ht="15.75">
      <c r="A61" s="90" t="s">
        <v>63</v>
      </c>
      <c r="B61" s="91" t="s">
        <v>114</v>
      </c>
      <c r="C61" s="120"/>
      <c r="D61" s="78">
        <v>82965</v>
      </c>
      <c r="E61" s="78">
        <v>0</v>
      </c>
      <c r="F61" s="78">
        <f t="shared" si="19"/>
        <v>10370.625</v>
      </c>
      <c r="G61" s="78">
        <v>1697.48</v>
      </c>
      <c r="H61" s="78">
        <f t="shared" si="17"/>
        <v>475.165525</v>
      </c>
      <c r="I61" s="93">
        <f t="shared" si="18"/>
        <v>95508.270525</v>
      </c>
      <c r="M61" s="95"/>
      <c r="N61" s="95"/>
      <c r="O61" s="95"/>
      <c r="P61" s="95"/>
    </row>
    <row r="62" spans="1:16" s="94" customFormat="1" ht="15.75">
      <c r="A62" s="90" t="s">
        <v>63</v>
      </c>
      <c r="B62" s="91" t="s">
        <v>116</v>
      </c>
      <c r="C62" s="120"/>
      <c r="D62" s="78">
        <v>83204</v>
      </c>
      <c r="E62" s="78">
        <v>0</v>
      </c>
      <c r="F62" s="78">
        <f t="shared" si="19"/>
        <v>10400.5</v>
      </c>
      <c r="G62" s="78">
        <v>1697.48</v>
      </c>
      <c r="H62" s="78">
        <f t="shared" si="17"/>
        <v>476.50990000000002</v>
      </c>
      <c r="I62" s="93">
        <f t="shared" si="18"/>
        <v>95778.4899</v>
      </c>
      <c r="M62" s="95"/>
      <c r="N62" s="95"/>
      <c r="O62" s="95"/>
      <c r="P62" s="95"/>
    </row>
    <row r="63" spans="1:16" s="94" customFormat="1" ht="16.5" thickBot="1">
      <c r="A63" s="121" t="s">
        <v>63</v>
      </c>
      <c r="B63" s="122" t="s">
        <v>117</v>
      </c>
      <c r="C63" s="123"/>
      <c r="D63" s="124">
        <v>83363</v>
      </c>
      <c r="E63" s="124">
        <v>0</v>
      </c>
      <c r="F63" s="78">
        <f t="shared" si="19"/>
        <v>10420.375</v>
      </c>
      <c r="G63" s="78">
        <v>1697.48</v>
      </c>
      <c r="H63" s="124">
        <f>(D63-E63+F63+G63)*0.005</f>
        <v>477.40427499999998</v>
      </c>
      <c r="I63" s="125">
        <f>D63-E63+F63+H63+G63</f>
        <v>95958.259274999989</v>
      </c>
      <c r="M63" s="95"/>
      <c r="N63" s="95"/>
      <c r="O63" s="95"/>
      <c r="P63" s="95"/>
    </row>
    <row r="64" spans="1:16" s="94" customFormat="1" ht="16.5" thickBot="1">
      <c r="A64" s="126"/>
      <c r="B64" s="127"/>
      <c r="C64" s="128"/>
      <c r="D64" s="129"/>
      <c r="E64" s="129"/>
      <c r="F64" s="129"/>
      <c r="G64" s="129"/>
      <c r="H64" s="129"/>
      <c r="I64" s="130"/>
      <c r="M64" s="96"/>
      <c r="N64" s="96"/>
      <c r="O64" s="96"/>
      <c r="P64" s="96"/>
    </row>
    <row r="65" spans="1:16" s="94" customFormat="1" ht="16.5" thickBot="1">
      <c r="A65" s="446" t="s">
        <v>118</v>
      </c>
      <c r="B65" s="447"/>
      <c r="C65" s="447"/>
      <c r="D65" s="447"/>
      <c r="E65" s="447"/>
      <c r="F65" s="447"/>
      <c r="G65" s="447"/>
      <c r="H65" s="447"/>
      <c r="I65" s="448"/>
      <c r="M65" s="96"/>
      <c r="N65" s="96"/>
      <c r="O65" s="96"/>
      <c r="P65" s="96"/>
    </row>
    <row r="66" spans="1:16" s="94" customFormat="1" ht="15.75">
      <c r="A66" s="131" t="s">
        <v>7</v>
      </c>
      <c r="B66" s="110"/>
      <c r="C66" s="110" t="s">
        <v>8</v>
      </c>
      <c r="D66" s="110" t="s">
        <v>9</v>
      </c>
      <c r="E66" s="110" t="s">
        <v>10</v>
      </c>
      <c r="F66" s="111" t="s">
        <v>11</v>
      </c>
      <c r="G66" s="110" t="s">
        <v>12</v>
      </c>
      <c r="H66" s="110" t="s">
        <v>13</v>
      </c>
      <c r="I66" s="112" t="s">
        <v>14</v>
      </c>
      <c r="M66" s="96"/>
      <c r="N66" s="96"/>
      <c r="O66" s="96"/>
      <c r="P66" s="96"/>
    </row>
    <row r="67" spans="1:16" s="116" customFormat="1">
      <c r="A67" s="132" t="s">
        <v>124</v>
      </c>
      <c r="B67" s="133" t="s">
        <v>125</v>
      </c>
      <c r="C67" s="92" t="s">
        <v>68</v>
      </c>
      <c r="D67" s="82">
        <v>90478</v>
      </c>
      <c r="E67" s="78">
        <v>1100</v>
      </c>
      <c r="F67" s="78">
        <f t="shared" ref="F67:F77" si="25">(D67-E67)*0.125</f>
        <v>11172.25</v>
      </c>
      <c r="G67" s="78">
        <v>1697.48</v>
      </c>
      <c r="H67" s="78">
        <f t="shared" ref="H67:H77" si="26">(D67-E67+F67+G67)*0.005</f>
        <v>511.23865000000001</v>
      </c>
      <c r="I67" s="93">
        <f t="shared" ref="I67:I77" si="27">D67-E67+F67+H67+G67</f>
        <v>102758.96865</v>
      </c>
      <c r="J67" s="97"/>
      <c r="M67" s="117"/>
      <c r="N67" s="117"/>
      <c r="O67" s="117"/>
      <c r="P67" s="117"/>
    </row>
    <row r="68" spans="1:16" s="116" customFormat="1">
      <c r="A68" s="132" t="s">
        <v>124</v>
      </c>
      <c r="B68" s="133" t="s">
        <v>126</v>
      </c>
      <c r="C68" s="92" t="s">
        <v>127</v>
      </c>
      <c r="D68" s="82">
        <v>90523</v>
      </c>
      <c r="E68" s="78">
        <v>1100</v>
      </c>
      <c r="F68" s="78">
        <f t="shared" si="25"/>
        <v>11177.875</v>
      </c>
      <c r="G68" s="78">
        <v>1697.48</v>
      </c>
      <c r="H68" s="78">
        <f t="shared" si="26"/>
        <v>511.49177500000002</v>
      </c>
      <c r="I68" s="93">
        <f t="shared" si="27"/>
        <v>102809.846775</v>
      </c>
      <c r="M68" s="117"/>
      <c r="N68" s="117"/>
      <c r="O68" s="117"/>
      <c r="P68" s="117"/>
    </row>
    <row r="69" spans="1:16" s="116" customFormat="1">
      <c r="A69" s="132" t="s">
        <v>124</v>
      </c>
      <c r="B69" s="133" t="s">
        <v>128</v>
      </c>
      <c r="C69" s="92" t="s">
        <v>127</v>
      </c>
      <c r="D69" s="82">
        <v>91021</v>
      </c>
      <c r="E69" s="78">
        <v>1100</v>
      </c>
      <c r="F69" s="78">
        <f t="shared" si="25"/>
        <v>11240.125</v>
      </c>
      <c r="G69" s="78">
        <v>1697.48</v>
      </c>
      <c r="H69" s="78">
        <f>(D69-E69+F69+G69)*0.005</f>
        <v>514.29302499999994</v>
      </c>
      <c r="I69" s="93">
        <f>D69-E69+F69+H69+G69</f>
        <v>103372.898025</v>
      </c>
      <c r="M69" s="117"/>
      <c r="N69" s="117"/>
      <c r="O69" s="117"/>
      <c r="P69" s="117"/>
    </row>
    <row r="70" spans="1:16" s="116" customFormat="1">
      <c r="A70" s="132" t="s">
        <v>129</v>
      </c>
      <c r="B70" s="133" t="s">
        <v>130</v>
      </c>
      <c r="C70" s="92" t="s">
        <v>131</v>
      </c>
      <c r="D70" s="82">
        <v>92116</v>
      </c>
      <c r="E70" s="78">
        <v>1100</v>
      </c>
      <c r="F70" s="78">
        <f t="shared" si="25"/>
        <v>11377</v>
      </c>
      <c r="G70" s="78">
        <v>1697.48</v>
      </c>
      <c r="H70" s="78">
        <f t="shared" si="26"/>
        <v>520.45240000000001</v>
      </c>
      <c r="I70" s="93">
        <f t="shared" si="27"/>
        <v>104610.93239999999</v>
      </c>
      <c r="M70" s="117"/>
      <c r="N70" s="117"/>
      <c r="O70" s="117"/>
      <c r="P70" s="117"/>
    </row>
    <row r="71" spans="1:16" s="97" customFormat="1">
      <c r="A71" s="132" t="s">
        <v>132</v>
      </c>
      <c r="B71" s="133" t="s">
        <v>133</v>
      </c>
      <c r="C71" s="92" t="s">
        <v>134</v>
      </c>
      <c r="D71" s="82">
        <v>92715</v>
      </c>
      <c r="E71" s="78">
        <v>1100</v>
      </c>
      <c r="F71" s="78">
        <f t="shared" si="25"/>
        <v>11451.875</v>
      </c>
      <c r="G71" s="78">
        <v>1697.48</v>
      </c>
      <c r="H71" s="78">
        <f t="shared" si="26"/>
        <v>523.821775</v>
      </c>
      <c r="I71" s="93">
        <f t="shared" si="27"/>
        <v>105288.176775</v>
      </c>
      <c r="J71" s="116"/>
      <c r="M71" s="99"/>
      <c r="N71" s="99"/>
      <c r="O71" s="99"/>
      <c r="P71" s="99"/>
    </row>
    <row r="72" spans="1:16" s="97" customFormat="1">
      <c r="A72" s="132" t="s">
        <v>132</v>
      </c>
      <c r="B72" s="133" t="s">
        <v>135</v>
      </c>
      <c r="C72" s="92" t="s">
        <v>134</v>
      </c>
      <c r="D72" s="82">
        <v>94496</v>
      </c>
      <c r="E72" s="78">
        <v>1100</v>
      </c>
      <c r="F72" s="78">
        <f t="shared" si="25"/>
        <v>11674.5</v>
      </c>
      <c r="G72" s="78">
        <v>1697.48</v>
      </c>
      <c r="H72" s="78">
        <f>(D72-E72+F72+G72)*0.005</f>
        <v>533.83989999999994</v>
      </c>
      <c r="I72" s="93">
        <f>D72-E72+F72+H72+G72</f>
        <v>107301.8199</v>
      </c>
      <c r="J72" s="116"/>
      <c r="M72" s="99"/>
      <c r="N72" s="99"/>
      <c r="O72" s="99"/>
      <c r="P72" s="99"/>
    </row>
    <row r="73" spans="1:16" s="94" customFormat="1" ht="15.75">
      <c r="A73" s="132" t="s">
        <v>119</v>
      </c>
      <c r="B73" s="133" t="s">
        <v>120</v>
      </c>
      <c r="C73" s="92" t="s">
        <v>121</v>
      </c>
      <c r="D73" s="82">
        <v>93815</v>
      </c>
      <c r="E73" s="78">
        <v>1100</v>
      </c>
      <c r="F73" s="78">
        <f>(D73-E73)*0.125</f>
        <v>11589.375</v>
      </c>
      <c r="G73" s="78">
        <v>1697.48</v>
      </c>
      <c r="H73" s="78">
        <f>(D73-E73+F73+G73)*0.005</f>
        <v>530.009275</v>
      </c>
      <c r="I73" s="93">
        <f>D73-E73+F73+H73+G73</f>
        <v>106531.864275</v>
      </c>
      <c r="M73" s="96"/>
      <c r="N73" s="96"/>
      <c r="O73" s="96"/>
      <c r="P73" s="96"/>
    </row>
    <row r="74" spans="1:16" s="94" customFormat="1" ht="15.75">
      <c r="A74" s="134" t="s">
        <v>119</v>
      </c>
      <c r="B74" s="135" t="s">
        <v>122</v>
      </c>
      <c r="C74" s="92" t="s">
        <v>123</v>
      </c>
      <c r="D74" s="82">
        <v>94113</v>
      </c>
      <c r="E74" s="78">
        <v>1100</v>
      </c>
      <c r="F74" s="78">
        <f t="shared" ref="F74" si="28">(D74-E74)*0.125</f>
        <v>11626.625</v>
      </c>
      <c r="G74" s="78">
        <v>1697.48</v>
      </c>
      <c r="H74" s="78">
        <f t="shared" ref="H74" si="29">(D74-E74+F74+G74)*0.005</f>
        <v>531.68552499999998</v>
      </c>
      <c r="I74" s="93">
        <f t="shared" ref="I74" si="30">D74-E74+F74+H74+G74</f>
        <v>106868.79052499999</v>
      </c>
      <c r="M74" s="96"/>
      <c r="N74" s="96"/>
      <c r="O74" s="96"/>
      <c r="P74" s="96"/>
    </row>
    <row r="75" spans="1:16" s="94" customFormat="1" ht="15.75">
      <c r="A75" s="90" t="s">
        <v>63</v>
      </c>
      <c r="B75" s="91" t="s">
        <v>136</v>
      </c>
      <c r="C75" s="120"/>
      <c r="D75" s="78">
        <v>88237</v>
      </c>
      <c r="E75" s="78">
        <v>0</v>
      </c>
      <c r="F75" s="78">
        <f t="shared" si="25"/>
        <v>11029.625</v>
      </c>
      <c r="G75" s="78">
        <v>1697.48</v>
      </c>
      <c r="H75" s="78">
        <f t="shared" si="26"/>
        <v>504.82052499999998</v>
      </c>
      <c r="I75" s="93">
        <f t="shared" si="27"/>
        <v>101468.925525</v>
      </c>
      <c r="J75" s="97"/>
      <c r="M75" s="96"/>
      <c r="N75" s="96"/>
      <c r="O75" s="96"/>
      <c r="P75" s="96"/>
    </row>
    <row r="76" spans="1:16" s="94" customFormat="1" ht="15.75">
      <c r="A76" s="90" t="s">
        <v>63</v>
      </c>
      <c r="B76" s="91" t="s">
        <v>137</v>
      </c>
      <c r="C76" s="120"/>
      <c r="D76" s="78">
        <v>85648</v>
      </c>
      <c r="E76" s="78">
        <v>0</v>
      </c>
      <c r="F76" s="78">
        <f t="shared" si="25"/>
        <v>10706</v>
      </c>
      <c r="G76" s="78">
        <v>1697.48</v>
      </c>
      <c r="H76" s="78">
        <f t="shared" si="26"/>
        <v>490.25739999999996</v>
      </c>
      <c r="I76" s="93">
        <f t="shared" si="27"/>
        <v>98541.737399999998</v>
      </c>
      <c r="M76" s="96"/>
      <c r="N76" s="96"/>
      <c r="O76" s="96"/>
      <c r="P76" s="96"/>
    </row>
    <row r="77" spans="1:16" s="94" customFormat="1" ht="16.5" thickBot="1">
      <c r="A77" s="121" t="s">
        <v>63</v>
      </c>
      <c r="B77" s="122" t="s">
        <v>138</v>
      </c>
      <c r="C77" s="123"/>
      <c r="D77" s="124">
        <v>86747</v>
      </c>
      <c r="E77" s="124">
        <v>0</v>
      </c>
      <c r="F77" s="78">
        <f t="shared" si="25"/>
        <v>10843.375</v>
      </c>
      <c r="G77" s="78">
        <v>1697.48</v>
      </c>
      <c r="H77" s="124">
        <f t="shared" si="26"/>
        <v>496.43927500000001</v>
      </c>
      <c r="I77" s="125">
        <f t="shared" si="27"/>
        <v>99784.294274999993</v>
      </c>
      <c r="M77" s="96"/>
      <c r="N77" s="96"/>
      <c r="O77" s="96"/>
      <c r="P77" s="96"/>
    </row>
    <row r="78" spans="1:16" s="94" customFormat="1" ht="15.75" thickBot="1">
      <c r="A78" s="467" t="s">
        <v>139</v>
      </c>
      <c r="B78" s="468"/>
      <c r="C78" s="468"/>
      <c r="D78" s="468"/>
      <c r="E78" s="469"/>
      <c r="F78" s="136"/>
      <c r="G78" s="136"/>
      <c r="H78" s="136"/>
      <c r="I78" s="136"/>
      <c r="M78" s="96"/>
      <c r="N78" s="96"/>
      <c r="O78" s="96"/>
      <c r="P78" s="96"/>
    </row>
    <row r="79" spans="1:16" s="94" customFormat="1" ht="16.5" thickBot="1">
      <c r="A79" s="470" t="s">
        <v>140</v>
      </c>
      <c r="B79" s="471"/>
      <c r="C79" s="137"/>
      <c r="D79" s="472" t="s">
        <v>141</v>
      </c>
      <c r="E79" s="473"/>
      <c r="F79" s="439"/>
      <c r="G79" s="170"/>
      <c r="H79" s="170"/>
      <c r="I79" s="136"/>
      <c r="M79" s="96"/>
      <c r="N79" s="96"/>
      <c r="O79" s="96"/>
      <c r="P79" s="96"/>
    </row>
    <row r="80" spans="1:16" s="94" customFormat="1" ht="15.75">
      <c r="A80" s="139" t="s">
        <v>142</v>
      </c>
      <c r="B80" s="140" t="s">
        <v>143</v>
      </c>
      <c r="C80" s="141"/>
      <c r="D80" s="142" t="s">
        <v>142</v>
      </c>
      <c r="E80" s="143" t="s">
        <v>143</v>
      </c>
      <c r="F80" s="440"/>
      <c r="G80" s="170"/>
      <c r="H80" s="170"/>
      <c r="I80" s="136"/>
      <c r="M80" s="96"/>
      <c r="N80" s="96"/>
      <c r="O80" s="96"/>
      <c r="P80" s="96"/>
    </row>
    <row r="81" spans="1:16" s="94" customFormat="1" ht="15.75" customHeight="1">
      <c r="A81" s="144" t="s">
        <v>144</v>
      </c>
      <c r="B81" s="145">
        <v>300</v>
      </c>
      <c r="C81" s="141"/>
      <c r="D81" s="146" t="s">
        <v>145</v>
      </c>
      <c r="E81" s="147">
        <v>300</v>
      </c>
      <c r="F81" s="464"/>
      <c r="G81" s="465"/>
      <c r="H81" s="465"/>
      <c r="I81" s="136"/>
      <c r="M81" s="96"/>
      <c r="N81" s="96"/>
      <c r="O81" s="96"/>
      <c r="P81" s="96"/>
    </row>
    <row r="82" spans="1:16" s="94" customFormat="1" ht="15.75">
      <c r="A82" s="144" t="s">
        <v>146</v>
      </c>
      <c r="B82" s="145">
        <v>400</v>
      </c>
      <c r="C82" s="141"/>
      <c r="D82" s="146" t="s">
        <v>147</v>
      </c>
      <c r="E82" s="147">
        <v>400</v>
      </c>
      <c r="F82" s="466"/>
      <c r="G82" s="465"/>
      <c r="H82" s="170"/>
      <c r="I82" s="136"/>
      <c r="M82" s="96"/>
      <c r="N82" s="96"/>
      <c r="O82" s="96"/>
      <c r="P82" s="96"/>
    </row>
    <row r="83" spans="1:16" s="94" customFormat="1" ht="18">
      <c r="A83" s="144" t="s">
        <v>148</v>
      </c>
      <c r="B83" s="145">
        <v>500</v>
      </c>
      <c r="C83" s="141"/>
      <c r="D83" s="146" t="s">
        <v>149</v>
      </c>
      <c r="E83" s="147">
        <v>500</v>
      </c>
      <c r="F83" s="138"/>
      <c r="G83" s="136"/>
      <c r="H83" s="136"/>
      <c r="I83" s="136"/>
      <c r="M83" s="96"/>
      <c r="N83" s="96"/>
      <c r="O83" s="96"/>
      <c r="P83" s="96"/>
    </row>
    <row r="84" spans="1:16" s="94" customFormat="1" ht="18">
      <c r="A84" s="144" t="s">
        <v>150</v>
      </c>
      <c r="B84" s="145">
        <v>600</v>
      </c>
      <c r="C84" s="141"/>
      <c r="D84" s="146" t="s">
        <v>151</v>
      </c>
      <c r="E84" s="147">
        <v>600</v>
      </c>
      <c r="F84" s="138"/>
      <c r="G84" s="136"/>
      <c r="H84" s="136"/>
      <c r="I84" s="136"/>
    </row>
    <row r="85" spans="1:16" s="94" customFormat="1" ht="18">
      <c r="A85" s="144" t="s">
        <v>152</v>
      </c>
      <c r="B85" s="145">
        <v>700</v>
      </c>
      <c r="C85" s="141"/>
      <c r="D85" s="146" t="s">
        <v>153</v>
      </c>
      <c r="E85" s="147">
        <v>700</v>
      </c>
      <c r="F85" s="138"/>
      <c r="G85" s="136"/>
      <c r="H85" s="136"/>
      <c r="I85" s="136"/>
    </row>
    <row r="86" spans="1:16" s="94" customFormat="1">
      <c r="A86" s="144" t="s">
        <v>154</v>
      </c>
      <c r="B86" s="145">
        <v>800</v>
      </c>
      <c r="C86" s="141"/>
      <c r="D86" s="146" t="s">
        <v>155</v>
      </c>
      <c r="E86" s="147">
        <v>750</v>
      </c>
      <c r="F86" s="136"/>
      <c r="G86" s="136"/>
      <c r="H86" s="136"/>
      <c r="I86" s="136"/>
    </row>
    <row r="87" spans="1:16" s="94" customFormat="1" ht="15.75" thickBot="1">
      <c r="A87" s="148" t="s">
        <v>156</v>
      </c>
      <c r="B87" s="149">
        <v>900</v>
      </c>
      <c r="C87" s="141"/>
      <c r="D87" s="150" t="s">
        <v>157</v>
      </c>
      <c r="E87" s="151">
        <v>800</v>
      </c>
      <c r="F87" s="136"/>
      <c r="G87" s="136"/>
      <c r="H87" s="136"/>
      <c r="I87" s="136"/>
    </row>
    <row r="88" spans="1:16" s="94" customFormat="1" ht="15.75" customHeight="1">
      <c r="A88" s="114" t="s">
        <v>158</v>
      </c>
      <c r="B88" s="152"/>
      <c r="C88" s="141"/>
      <c r="D88" s="153"/>
      <c r="E88" s="154"/>
      <c r="F88" s="136"/>
      <c r="G88" s="136"/>
      <c r="H88" s="136"/>
      <c r="I88" s="136"/>
    </row>
    <row r="89" spans="1:16" ht="15.75">
      <c r="A89" s="10" t="s">
        <v>159</v>
      </c>
      <c r="B89" s="11"/>
    </row>
    <row r="90" spans="1:16" ht="15.75">
      <c r="A90" s="10" t="s">
        <v>160</v>
      </c>
      <c r="B90" s="11"/>
    </row>
    <row r="102" spans="1:9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7">
    <mergeCell ref="F81:H81"/>
    <mergeCell ref="F82:G82"/>
    <mergeCell ref="A78:E78"/>
    <mergeCell ref="A79:B79"/>
    <mergeCell ref="D79:E79"/>
    <mergeCell ref="A65:I65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7:I37"/>
    <mergeCell ref="A38:B38"/>
  </mergeCells>
  <pageMargins left="0.21" right="0.25" top="0.28999999999999998" bottom="0.3" header="0.23" footer="0.3"/>
  <pageSetup paperSize="9"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showGridLines="0" topLeftCell="A13" workbookViewId="0">
      <selection activeCell="D37" sqref="D37"/>
    </sheetView>
  </sheetViews>
  <sheetFormatPr defaultColWidth="14.85546875" defaultRowHeight="1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5.85546875" style="2" customWidth="1"/>
  </cols>
  <sheetData>
    <row r="1" spans="1:16" ht="35.25">
      <c r="A1" s="449"/>
      <c r="B1" s="474" t="s">
        <v>0</v>
      </c>
      <c r="C1" s="474"/>
      <c r="D1" s="474"/>
      <c r="E1" s="474"/>
      <c r="F1" s="474"/>
      <c r="G1" s="474"/>
      <c r="H1" s="474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162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156" customFormat="1">
      <c r="A9" s="485" t="s">
        <v>7</v>
      </c>
      <c r="B9" s="485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>
      <c r="A10" s="90" t="s">
        <v>15</v>
      </c>
      <c r="B10" s="91" t="s">
        <v>16</v>
      </c>
      <c r="C10" s="92" t="s">
        <v>17</v>
      </c>
      <c r="D10" s="78">
        <v>75009</v>
      </c>
      <c r="E10" s="78">
        <v>1100</v>
      </c>
      <c r="F10" s="78">
        <f t="shared" ref="F10:F18" si="0">(D10-E10)*0.125</f>
        <v>9238.625</v>
      </c>
      <c r="G10" s="78">
        <v>1697.48</v>
      </c>
      <c r="H10" s="78">
        <f t="shared" ref="H10:H36" si="1">(D10-E10+F10+G10)*0.005</f>
        <v>424.225525</v>
      </c>
      <c r="I10" s="78">
        <f t="shared" ref="I10:I36" si="2">D10-E10+F10+H10+G10</f>
        <v>85269.330524999998</v>
      </c>
    </row>
    <row r="11" spans="1:16" s="157" customFormat="1">
      <c r="A11" s="90" t="s">
        <v>15</v>
      </c>
      <c r="B11" s="91" t="s">
        <v>24</v>
      </c>
      <c r="C11" s="92" t="s">
        <v>25</v>
      </c>
      <c r="D11" s="78">
        <v>75009</v>
      </c>
      <c r="E11" s="78">
        <v>1100</v>
      </c>
      <c r="F11" s="78">
        <f t="shared" si="0"/>
        <v>9238.625</v>
      </c>
      <c r="G11" s="78">
        <v>1697.48</v>
      </c>
      <c r="H11" s="78">
        <f t="shared" si="1"/>
        <v>424.225525</v>
      </c>
      <c r="I11" s="78">
        <f t="shared" si="2"/>
        <v>85269.330524999998</v>
      </c>
    </row>
    <row r="12" spans="1:16" s="157" customFormat="1">
      <c r="A12" s="90" t="s">
        <v>15</v>
      </c>
      <c r="B12" s="91" t="s">
        <v>20</v>
      </c>
      <c r="C12" s="92" t="s">
        <v>21</v>
      </c>
      <c r="D12" s="78">
        <v>74467</v>
      </c>
      <c r="E12" s="78">
        <v>1100</v>
      </c>
      <c r="F12" s="78">
        <f t="shared" si="0"/>
        <v>9170.875</v>
      </c>
      <c r="G12" s="78">
        <v>1697.48</v>
      </c>
      <c r="H12" s="78">
        <f t="shared" si="1"/>
        <v>421.17677499999996</v>
      </c>
      <c r="I12" s="78">
        <f t="shared" si="2"/>
        <v>84656.531774999996</v>
      </c>
      <c r="M12" s="158"/>
      <c r="N12" s="159"/>
      <c r="O12" s="159"/>
      <c r="P12" s="159"/>
    </row>
    <row r="13" spans="1:16" s="157" customFormat="1">
      <c r="A13" s="90" t="s">
        <v>15</v>
      </c>
      <c r="B13" s="91" t="s">
        <v>22</v>
      </c>
      <c r="C13" s="92" t="s">
        <v>23</v>
      </c>
      <c r="D13" s="78">
        <v>74614</v>
      </c>
      <c r="E13" s="78">
        <v>1100</v>
      </c>
      <c r="F13" s="78">
        <f t="shared" si="0"/>
        <v>9189.25</v>
      </c>
      <c r="G13" s="78">
        <v>1697.48</v>
      </c>
      <c r="H13" s="78">
        <f t="shared" si="1"/>
        <v>422.00364999999999</v>
      </c>
      <c r="I13" s="78">
        <f t="shared" si="2"/>
        <v>84822.733649999995</v>
      </c>
      <c r="M13" s="158"/>
      <c r="N13" s="159"/>
      <c r="O13" s="159"/>
      <c r="P13" s="159"/>
    </row>
    <row r="14" spans="1:16" s="157" customFormat="1">
      <c r="A14" s="90" t="s">
        <v>15</v>
      </c>
      <c r="B14" s="91" t="s">
        <v>18</v>
      </c>
      <c r="C14" s="92" t="s">
        <v>19</v>
      </c>
      <c r="D14" s="78">
        <v>75005</v>
      </c>
      <c r="E14" s="78">
        <v>1100</v>
      </c>
      <c r="F14" s="78">
        <f t="shared" si="0"/>
        <v>9238.125</v>
      </c>
      <c r="G14" s="78">
        <v>1697.48</v>
      </c>
      <c r="H14" s="78">
        <f t="shared" si="1"/>
        <v>424.20302499999997</v>
      </c>
      <c r="I14" s="78">
        <f t="shared" si="2"/>
        <v>85264.808024999991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78">
        <v>78805</v>
      </c>
      <c r="E15" s="78">
        <v>1100</v>
      </c>
      <c r="F15" s="78">
        <f t="shared" si="0"/>
        <v>9713.125</v>
      </c>
      <c r="G15" s="78">
        <v>1697.48</v>
      </c>
      <c r="H15" s="78">
        <f t="shared" si="1"/>
        <v>445.57802499999997</v>
      </c>
      <c r="I15" s="78">
        <f t="shared" si="2"/>
        <v>89561.183024999991</v>
      </c>
      <c r="M15" s="158"/>
      <c r="N15" s="159"/>
      <c r="O15" s="159"/>
      <c r="P15" s="159"/>
    </row>
    <row r="16" spans="1:16" s="160" customFormat="1">
      <c r="A16" s="90" t="s">
        <v>26</v>
      </c>
      <c r="B16" s="91" t="s">
        <v>27</v>
      </c>
      <c r="C16" s="92" t="s">
        <v>23</v>
      </c>
      <c r="D16" s="78">
        <v>76699</v>
      </c>
      <c r="E16" s="78">
        <v>1100</v>
      </c>
      <c r="F16" s="78">
        <f t="shared" si="0"/>
        <v>9449.875</v>
      </c>
      <c r="G16" s="78">
        <v>1697.48</v>
      </c>
      <c r="H16" s="78">
        <f t="shared" si="1"/>
        <v>433.73177499999997</v>
      </c>
      <c r="I16" s="78">
        <f t="shared" si="2"/>
        <v>87180.086774999989</v>
      </c>
      <c r="M16" s="161"/>
      <c r="N16" s="162"/>
      <c r="O16" s="162"/>
      <c r="P16" s="162"/>
    </row>
    <row r="17" spans="1:16" s="157" customFormat="1">
      <c r="A17" s="90" t="s">
        <v>32</v>
      </c>
      <c r="B17" s="91" t="s">
        <v>33</v>
      </c>
      <c r="C17" s="92" t="s">
        <v>34</v>
      </c>
      <c r="D17" s="78">
        <v>79989</v>
      </c>
      <c r="E17" s="78">
        <v>1100</v>
      </c>
      <c r="F17" s="78">
        <f t="shared" si="0"/>
        <v>9861.125</v>
      </c>
      <c r="G17" s="78">
        <v>1697.48</v>
      </c>
      <c r="H17" s="78">
        <f t="shared" si="1"/>
        <v>452.23802499999999</v>
      </c>
      <c r="I17" s="78">
        <f t="shared" si="2"/>
        <v>90899.843024999995</v>
      </c>
      <c r="M17" s="159"/>
      <c r="N17" s="159"/>
      <c r="O17" s="159"/>
      <c r="P17" s="159"/>
    </row>
    <row r="18" spans="1:16" s="157" customFormat="1">
      <c r="A18" s="90" t="s">
        <v>35</v>
      </c>
      <c r="B18" s="91" t="s">
        <v>36</v>
      </c>
      <c r="C18" s="92" t="s">
        <v>37</v>
      </c>
      <c r="D18" s="78">
        <v>79989</v>
      </c>
      <c r="E18" s="78">
        <v>1100</v>
      </c>
      <c r="F18" s="78">
        <f t="shared" si="0"/>
        <v>9861.125</v>
      </c>
      <c r="G18" s="78">
        <v>1697.48</v>
      </c>
      <c r="H18" s="78">
        <f t="shared" si="1"/>
        <v>452.23802499999999</v>
      </c>
      <c r="I18" s="78">
        <f>D18-E18+F18+H18+G18</f>
        <v>90899.843024999995</v>
      </c>
      <c r="M18" s="159"/>
      <c r="N18" s="159"/>
      <c r="O18" s="159"/>
      <c r="P18" s="159"/>
    </row>
    <row r="19" spans="1:16" s="157" customFormat="1">
      <c r="A19" s="90" t="s">
        <v>35</v>
      </c>
      <c r="B19" s="91" t="s">
        <v>38</v>
      </c>
      <c r="C19" s="92" t="s">
        <v>39</v>
      </c>
      <c r="D19" s="78">
        <v>79989</v>
      </c>
      <c r="E19" s="78">
        <v>1100</v>
      </c>
      <c r="F19" s="78">
        <f t="shared" ref="F19:F33" si="3">(D19-E19)*0.125</f>
        <v>9861.125</v>
      </c>
      <c r="G19" s="78">
        <v>1697.48</v>
      </c>
      <c r="H19" s="78">
        <f t="shared" si="1"/>
        <v>452.23802499999999</v>
      </c>
      <c r="I19" s="78">
        <f t="shared" si="2"/>
        <v>90899.843024999995</v>
      </c>
      <c r="M19" s="159"/>
      <c r="N19" s="159"/>
      <c r="O19" s="159"/>
      <c r="P19" s="159"/>
    </row>
    <row r="20" spans="1:16" s="157" customFormat="1">
      <c r="A20" s="90" t="s">
        <v>28</v>
      </c>
      <c r="B20" s="91" t="s">
        <v>29</v>
      </c>
      <c r="C20" s="92" t="s">
        <v>19</v>
      </c>
      <c r="D20" s="78">
        <v>79136</v>
      </c>
      <c r="E20" s="78">
        <v>1100</v>
      </c>
      <c r="F20" s="78">
        <f t="shared" si="3"/>
        <v>9754.5</v>
      </c>
      <c r="G20" s="78">
        <v>1697.48</v>
      </c>
      <c r="H20" s="78">
        <f t="shared" si="1"/>
        <v>447.43989999999997</v>
      </c>
      <c r="I20" s="78">
        <f t="shared" si="2"/>
        <v>89935.419899999994</v>
      </c>
      <c r="M20" s="159"/>
      <c r="N20" s="159"/>
      <c r="O20" s="159"/>
      <c r="P20" s="159"/>
    </row>
    <row r="21" spans="1:16" s="157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159"/>
      <c r="N21" s="159"/>
      <c r="O21" s="159"/>
      <c r="P21" s="159"/>
    </row>
    <row r="22" spans="1:16" s="157" customFormat="1">
      <c r="A22" s="103" t="s">
        <v>59</v>
      </c>
      <c r="B22" s="91" t="s">
        <v>60</v>
      </c>
      <c r="C22" s="92" t="s">
        <v>19</v>
      </c>
      <c r="D22" s="78">
        <v>84163</v>
      </c>
      <c r="E22" s="78">
        <v>1100</v>
      </c>
      <c r="F22" s="78">
        <f t="shared" si="3"/>
        <v>10382.875</v>
      </c>
      <c r="G22" s="78">
        <v>1697.48</v>
      </c>
      <c r="H22" s="78">
        <f t="shared" si="1"/>
        <v>475.71677499999998</v>
      </c>
      <c r="I22" s="78">
        <f t="shared" si="2"/>
        <v>95619.071774999989</v>
      </c>
      <c r="M22" s="158"/>
      <c r="N22" s="159"/>
      <c r="O22" s="159"/>
      <c r="P22" s="159"/>
    </row>
    <row r="23" spans="1:16" s="157" customFormat="1">
      <c r="A23" s="103" t="s">
        <v>40</v>
      </c>
      <c r="B23" s="91" t="s">
        <v>41</v>
      </c>
      <c r="C23" s="92" t="s">
        <v>23</v>
      </c>
      <c r="D23" s="78">
        <v>80381</v>
      </c>
      <c r="E23" s="78">
        <v>1100</v>
      </c>
      <c r="F23" s="78">
        <f t="shared" si="3"/>
        <v>9910.125</v>
      </c>
      <c r="G23" s="78">
        <v>1697.48</v>
      </c>
      <c r="H23" s="78">
        <f t="shared" si="1"/>
        <v>454.44302499999998</v>
      </c>
      <c r="I23" s="78">
        <f t="shared" si="2"/>
        <v>91343.048024999996</v>
      </c>
      <c r="M23" s="158"/>
      <c r="N23" s="159"/>
      <c r="O23" s="159"/>
      <c r="P23" s="159"/>
    </row>
    <row r="24" spans="1:16" s="157" customFormat="1">
      <c r="A24" s="103" t="s">
        <v>40</v>
      </c>
      <c r="B24" s="91" t="s">
        <v>42</v>
      </c>
      <c r="C24" s="92" t="s">
        <v>43</v>
      </c>
      <c r="D24" s="78">
        <v>84908</v>
      </c>
      <c r="E24" s="78">
        <v>1100</v>
      </c>
      <c r="F24" s="78">
        <f t="shared" si="3"/>
        <v>10476</v>
      </c>
      <c r="G24" s="78">
        <v>1697.48</v>
      </c>
      <c r="H24" s="78">
        <f t="shared" si="1"/>
        <v>479.9074</v>
      </c>
      <c r="I24" s="78">
        <f t="shared" si="2"/>
        <v>96461.387399999992</v>
      </c>
      <c r="M24" s="158"/>
      <c r="N24" s="159"/>
      <c r="O24" s="159"/>
      <c r="P24" s="159"/>
    </row>
    <row r="25" spans="1:16" s="157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158"/>
      <c r="N25" s="159"/>
      <c r="O25" s="159"/>
      <c r="P25" s="159"/>
    </row>
    <row r="26" spans="1:16" s="157" customFormat="1">
      <c r="A26" s="103" t="s">
        <v>40</v>
      </c>
      <c r="B26" s="91" t="s">
        <v>44</v>
      </c>
      <c r="C26" s="92" t="s">
        <v>45</v>
      </c>
      <c r="D26" s="78">
        <v>80497</v>
      </c>
      <c r="E26" s="78">
        <v>1100</v>
      </c>
      <c r="F26" s="78">
        <f t="shared" si="3"/>
        <v>9924.625</v>
      </c>
      <c r="G26" s="78">
        <v>1697.48</v>
      </c>
      <c r="H26" s="78">
        <f t="shared" si="1"/>
        <v>455.09552500000001</v>
      </c>
      <c r="I26" s="78">
        <f t="shared" si="2"/>
        <v>91474.200524999993</v>
      </c>
      <c r="M26" s="158"/>
      <c r="N26" s="159"/>
      <c r="O26" s="159"/>
      <c r="P26" s="159"/>
    </row>
    <row r="27" spans="1:16" s="157" customFormat="1">
      <c r="A27" s="103" t="s">
        <v>40</v>
      </c>
      <c r="B27" s="91" t="s">
        <v>46</v>
      </c>
      <c r="C27" s="92" t="s">
        <v>45</v>
      </c>
      <c r="D27" s="78">
        <v>80875</v>
      </c>
      <c r="E27" s="78">
        <v>1100</v>
      </c>
      <c r="F27" s="78">
        <f t="shared" si="3"/>
        <v>9971.875</v>
      </c>
      <c r="G27" s="78">
        <v>1697.48</v>
      </c>
      <c r="H27" s="78">
        <f t="shared" si="1"/>
        <v>457.22177499999998</v>
      </c>
      <c r="I27" s="78">
        <f t="shared" si="2"/>
        <v>91901.576774999994</v>
      </c>
      <c r="M27" s="158"/>
      <c r="N27" s="159"/>
      <c r="O27" s="159"/>
      <c r="P27" s="159"/>
    </row>
    <row r="28" spans="1:16" s="157" customFormat="1">
      <c r="A28" s="103" t="s">
        <v>40</v>
      </c>
      <c r="B28" s="91" t="s">
        <v>47</v>
      </c>
      <c r="C28" s="92" t="s">
        <v>233</v>
      </c>
      <c r="D28" s="78">
        <v>82172</v>
      </c>
      <c r="E28" s="78">
        <v>1100</v>
      </c>
      <c r="F28" s="78">
        <f>(D28-E28)*0.125</f>
        <v>10134</v>
      </c>
      <c r="G28" s="78">
        <v>1697.48</v>
      </c>
      <c r="H28" s="78">
        <f t="shared" si="1"/>
        <v>464.51740000000001</v>
      </c>
      <c r="I28" s="78">
        <f t="shared" si="2"/>
        <v>93367.997399999993</v>
      </c>
      <c r="M28" s="158"/>
      <c r="N28" s="159"/>
      <c r="O28" s="159"/>
      <c r="P28" s="159"/>
    </row>
    <row r="29" spans="1:16" s="157" customFormat="1">
      <c r="A29" s="103" t="s">
        <v>40</v>
      </c>
      <c r="B29" s="91" t="s">
        <v>49</v>
      </c>
      <c r="C29" s="92" t="s">
        <v>233</v>
      </c>
      <c r="D29" s="78">
        <v>80858</v>
      </c>
      <c r="E29" s="78">
        <v>1100</v>
      </c>
      <c r="F29" s="78">
        <f>(D29-E29)*0.125</f>
        <v>9969.75</v>
      </c>
      <c r="G29" s="78">
        <v>1697.48</v>
      </c>
      <c r="H29" s="78">
        <f t="shared" si="1"/>
        <v>457.12615</v>
      </c>
      <c r="I29" s="78">
        <f t="shared" si="2"/>
        <v>91882.356149999992</v>
      </c>
      <c r="M29" s="158"/>
      <c r="N29" s="159"/>
      <c r="O29" s="159"/>
      <c r="P29" s="159"/>
    </row>
    <row r="30" spans="1:16" s="157" customFormat="1">
      <c r="A30" s="103" t="s">
        <v>40</v>
      </c>
      <c r="B30" s="91" t="s">
        <v>50</v>
      </c>
      <c r="C30" s="92" t="s">
        <v>51</v>
      </c>
      <c r="D30" s="78">
        <v>82368</v>
      </c>
      <c r="E30" s="78">
        <v>1100</v>
      </c>
      <c r="F30" s="78">
        <f>(D30-E30)*0.125</f>
        <v>10158.5</v>
      </c>
      <c r="G30" s="78">
        <v>1697.48</v>
      </c>
      <c r="H30" s="78">
        <f t="shared" si="1"/>
        <v>465.61989999999997</v>
      </c>
      <c r="I30" s="78">
        <f t="shared" si="2"/>
        <v>93589.599900000001</v>
      </c>
      <c r="M30" s="158"/>
      <c r="N30" s="159"/>
      <c r="O30" s="159"/>
      <c r="P30" s="159"/>
    </row>
    <row r="31" spans="1:16" s="157" customFormat="1">
      <c r="A31" s="103" t="s">
        <v>40</v>
      </c>
      <c r="B31" s="91" t="s">
        <v>52</v>
      </c>
      <c r="C31" s="92" t="s">
        <v>53</v>
      </c>
      <c r="D31" s="78">
        <v>81373</v>
      </c>
      <c r="E31" s="78">
        <v>1100</v>
      </c>
      <c r="F31" s="78">
        <f>(D31-E31)*0.125</f>
        <v>10034.125</v>
      </c>
      <c r="G31" s="78">
        <v>1697.48</v>
      </c>
      <c r="H31" s="78">
        <f t="shared" si="1"/>
        <v>460.02302499999996</v>
      </c>
      <c r="I31" s="78">
        <f t="shared" si="2"/>
        <v>92464.628024999998</v>
      </c>
      <c r="M31" s="158"/>
      <c r="N31" s="159"/>
      <c r="O31" s="159"/>
      <c r="P31" s="159"/>
    </row>
    <row r="32" spans="1:16" s="157" customFormat="1">
      <c r="A32" s="103" t="s">
        <v>40</v>
      </c>
      <c r="B32" s="91" t="s">
        <v>54</v>
      </c>
      <c r="C32" s="92" t="s">
        <v>43</v>
      </c>
      <c r="D32" s="78">
        <v>80858</v>
      </c>
      <c r="E32" s="78">
        <v>1100</v>
      </c>
      <c r="F32" s="78">
        <f>(D32-E32)*0.125</f>
        <v>9969.75</v>
      </c>
      <c r="G32" s="78">
        <v>1697.48</v>
      </c>
      <c r="H32" s="78">
        <f t="shared" si="1"/>
        <v>457.12615</v>
      </c>
      <c r="I32" s="78">
        <f t="shared" si="2"/>
        <v>91882.356149999992</v>
      </c>
      <c r="M32" s="158"/>
      <c r="N32" s="159"/>
      <c r="O32" s="159"/>
      <c r="P32" s="159"/>
    </row>
    <row r="33" spans="1:237" s="160" customFormat="1">
      <c r="A33" s="103" t="s">
        <v>40</v>
      </c>
      <c r="B33" s="91" t="s">
        <v>55</v>
      </c>
      <c r="C33" s="92" t="s">
        <v>56</v>
      </c>
      <c r="D33" s="78">
        <v>81873</v>
      </c>
      <c r="E33" s="78">
        <v>1100</v>
      </c>
      <c r="F33" s="78">
        <f t="shared" si="3"/>
        <v>10096.625</v>
      </c>
      <c r="G33" s="78">
        <v>1697.48</v>
      </c>
      <c r="H33" s="78">
        <f t="shared" si="1"/>
        <v>462.83552499999996</v>
      </c>
      <c r="I33" s="78">
        <f t="shared" si="2"/>
        <v>93029.940524999998</v>
      </c>
      <c r="M33" s="161"/>
      <c r="N33" s="162"/>
      <c r="O33" s="162"/>
      <c r="P33" s="162"/>
    </row>
    <row r="34" spans="1:237" s="157" customFormat="1">
      <c r="A34" s="103" t="s">
        <v>40</v>
      </c>
      <c r="B34" s="91" t="s">
        <v>57</v>
      </c>
      <c r="C34" s="92" t="s">
        <v>58</v>
      </c>
      <c r="D34" s="78">
        <v>81873</v>
      </c>
      <c r="E34" s="78">
        <v>1100</v>
      </c>
      <c r="F34" s="78">
        <f>(D34-E34)*0.125</f>
        <v>10096.625</v>
      </c>
      <c r="G34" s="78">
        <v>1697.48</v>
      </c>
      <c r="H34" s="78">
        <f t="shared" si="1"/>
        <v>462.83552499999996</v>
      </c>
      <c r="I34" s="78">
        <f t="shared" si="2"/>
        <v>93029.940524999998</v>
      </c>
      <c r="M34" s="158"/>
      <c r="N34" s="159"/>
      <c r="O34" s="159"/>
      <c r="P34" s="159"/>
    </row>
    <row r="35" spans="1:237" s="157" customFormat="1">
      <c r="A35" s="90" t="s">
        <v>63</v>
      </c>
      <c r="B35" s="91" t="s">
        <v>64</v>
      </c>
      <c r="C35" s="92"/>
      <c r="D35" s="78">
        <v>69735</v>
      </c>
      <c r="E35" s="78">
        <v>1100</v>
      </c>
      <c r="F35" s="78">
        <f>(D35-E35)*0.125</f>
        <v>8579.375</v>
      </c>
      <c r="G35" s="78">
        <v>1697.48</v>
      </c>
      <c r="H35" s="78">
        <f t="shared" si="1"/>
        <v>394.55927500000001</v>
      </c>
      <c r="I35" s="78">
        <f t="shared" si="2"/>
        <v>79306.414275000003</v>
      </c>
      <c r="M35" s="159"/>
      <c r="N35" s="159"/>
      <c r="O35" s="159"/>
      <c r="P35" s="159"/>
    </row>
    <row r="36" spans="1:237" s="157" customFormat="1">
      <c r="A36" s="90" t="s">
        <v>63</v>
      </c>
      <c r="B36" s="91" t="s">
        <v>65</v>
      </c>
      <c r="C36" s="92"/>
      <c r="D36" s="78">
        <v>69735</v>
      </c>
      <c r="E36" s="78">
        <v>1100</v>
      </c>
      <c r="F36" s="78">
        <f>(D36-E36)*0.125</f>
        <v>8579.375</v>
      </c>
      <c r="G36" s="78">
        <v>1697.48</v>
      </c>
      <c r="H36" s="78">
        <f t="shared" si="1"/>
        <v>394.55927500000001</v>
      </c>
      <c r="I36" s="78">
        <f t="shared" si="2"/>
        <v>79306.414275000003</v>
      </c>
      <c r="M36" s="159"/>
      <c r="N36" s="159"/>
      <c r="O36" s="159"/>
      <c r="P36" s="159"/>
    </row>
    <row r="37" spans="1:237" s="159" customFormat="1" ht="15.7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157"/>
    </row>
    <row r="38" spans="1:237" s="157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159"/>
      <c r="N38" s="159"/>
      <c r="O38" s="159"/>
      <c r="P38" s="159"/>
    </row>
    <row r="39" spans="1:237" s="113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14"/>
      <c r="N39" s="114"/>
      <c r="O39" s="114"/>
      <c r="P39" s="114"/>
    </row>
    <row r="40" spans="1:237" s="156" customFormat="1">
      <c r="A40" s="90" t="s">
        <v>26</v>
      </c>
      <c r="B40" s="91" t="s">
        <v>67</v>
      </c>
      <c r="C40" s="115" t="s">
        <v>68</v>
      </c>
      <c r="D40" s="78">
        <v>87203</v>
      </c>
      <c r="E40" s="78">
        <v>1100</v>
      </c>
      <c r="F40" s="78">
        <f t="shared" ref="F40:F45" si="4">(D40-E40)*0.125</f>
        <v>10762.875</v>
      </c>
      <c r="G40" s="78">
        <v>1697.48</v>
      </c>
      <c r="H40" s="78">
        <f t="shared" ref="H40:H63" si="5">(D40-E40+F40+G40)*0.005</f>
        <v>492.81677500000001</v>
      </c>
      <c r="I40" s="78">
        <f t="shared" ref="I40:I63" si="6">D40-E40+F40+H40+G40</f>
        <v>99056.171774999995</v>
      </c>
      <c r="M40" s="166"/>
      <c r="N40" s="166"/>
      <c r="O40" s="166"/>
      <c r="P40" s="166"/>
    </row>
    <row r="41" spans="1:237" s="156" customFormat="1">
      <c r="A41" s="90" t="s">
        <v>69</v>
      </c>
      <c r="B41" s="91" t="s">
        <v>70</v>
      </c>
      <c r="C41" s="115" t="s">
        <v>71</v>
      </c>
      <c r="D41" s="78">
        <v>87700</v>
      </c>
      <c r="E41" s="78">
        <v>1100</v>
      </c>
      <c r="F41" s="78">
        <f t="shared" si="4"/>
        <v>10825</v>
      </c>
      <c r="G41" s="78">
        <v>1697.48</v>
      </c>
      <c r="H41" s="78">
        <f>(D41-E41+F41+G41)*0.005</f>
        <v>495.61239999999998</v>
      </c>
      <c r="I41" s="78">
        <f>D41-E41+F41+H41+G41</f>
        <v>99618.092399999994</v>
      </c>
      <c r="M41" s="166"/>
      <c r="N41" s="166"/>
      <c r="O41" s="166"/>
      <c r="P41" s="166"/>
    </row>
    <row r="42" spans="1:237" s="156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166"/>
      <c r="N42" s="166"/>
      <c r="O42" s="166"/>
      <c r="P42" s="166"/>
    </row>
    <row r="43" spans="1:237" s="157" customFormat="1">
      <c r="A43" s="90" t="s">
        <v>75</v>
      </c>
      <c r="B43" s="91" t="s">
        <v>76</v>
      </c>
      <c r="C43" s="115" t="s">
        <v>77</v>
      </c>
      <c r="D43" s="78">
        <v>87551</v>
      </c>
      <c r="E43" s="78">
        <v>1100</v>
      </c>
      <c r="F43" s="78">
        <f t="shared" si="4"/>
        <v>10806.375</v>
      </c>
      <c r="G43" s="78">
        <v>1697.48</v>
      </c>
      <c r="H43" s="78">
        <f>(D43-E43+F43+G43)*0.005</f>
        <v>494.77427499999999</v>
      </c>
      <c r="I43" s="78">
        <f>D43-E43+F43+H43+G43</f>
        <v>99449.629274999999</v>
      </c>
      <c r="M43" s="159"/>
      <c r="N43" s="159"/>
      <c r="O43" s="159"/>
      <c r="P43" s="159"/>
    </row>
    <row r="44" spans="1:237" s="160" customFormat="1">
      <c r="A44" s="90" t="s">
        <v>75</v>
      </c>
      <c r="B44" s="91" t="s">
        <v>78</v>
      </c>
      <c r="C44" s="115" t="s">
        <v>43</v>
      </c>
      <c r="D44" s="78">
        <v>87203</v>
      </c>
      <c r="E44" s="78">
        <v>1100</v>
      </c>
      <c r="F44" s="78">
        <f t="shared" si="4"/>
        <v>10762.875</v>
      </c>
      <c r="G44" s="78">
        <v>1697.48</v>
      </c>
      <c r="H44" s="78">
        <f t="shared" si="5"/>
        <v>492.81677500000001</v>
      </c>
      <c r="I44" s="78">
        <f t="shared" si="6"/>
        <v>99056.171774999995</v>
      </c>
      <c r="M44" s="162"/>
      <c r="N44" s="162"/>
      <c r="O44" s="162"/>
      <c r="P44" s="162"/>
    </row>
    <row r="45" spans="1:237" s="157" customFormat="1">
      <c r="A45" s="90" t="s">
        <v>79</v>
      </c>
      <c r="B45" s="91" t="s">
        <v>80</v>
      </c>
      <c r="C45" s="115" t="s">
        <v>43</v>
      </c>
      <c r="D45" s="78">
        <v>88696</v>
      </c>
      <c r="E45" s="78">
        <v>1100</v>
      </c>
      <c r="F45" s="78">
        <f t="shared" si="4"/>
        <v>10949.5</v>
      </c>
      <c r="G45" s="78">
        <v>1697.48</v>
      </c>
      <c r="H45" s="78">
        <f>(D45-E45+F45+G45)*0.005</f>
        <v>501.2149</v>
      </c>
      <c r="I45" s="78">
        <f>D45-E45+F45+H45+G45</f>
        <v>100744.1949</v>
      </c>
      <c r="M45" s="159"/>
      <c r="N45" s="159"/>
      <c r="O45" s="159"/>
      <c r="P45" s="159"/>
    </row>
    <row r="46" spans="1:237" s="157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159"/>
      <c r="N46" s="159"/>
      <c r="O46" s="159"/>
      <c r="P46" s="159"/>
    </row>
    <row r="47" spans="1:237" s="157" customFormat="1">
      <c r="A47" s="90" t="s">
        <v>82</v>
      </c>
      <c r="B47" s="91" t="s">
        <v>83</v>
      </c>
      <c r="C47" s="115" t="s">
        <v>84</v>
      </c>
      <c r="D47" s="78">
        <v>90718</v>
      </c>
      <c r="E47" s="78">
        <v>1100</v>
      </c>
      <c r="F47" s="78">
        <f>(D47-E47)*0.125</f>
        <v>11202.25</v>
      </c>
      <c r="G47" s="78">
        <v>1697.48</v>
      </c>
      <c r="H47" s="78">
        <f t="shared" si="5"/>
        <v>512.58865000000003</v>
      </c>
      <c r="I47" s="78">
        <f t="shared" si="6"/>
        <v>103030.31865</v>
      </c>
      <c r="M47" s="159"/>
      <c r="N47" s="159"/>
      <c r="O47" s="159"/>
      <c r="P47" s="159"/>
    </row>
    <row r="48" spans="1:237" s="157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159"/>
      <c r="N48" s="159"/>
      <c r="O48" s="159"/>
      <c r="P48" s="159"/>
    </row>
    <row r="49" spans="1:16" s="160" customFormat="1">
      <c r="A49" s="90" t="s">
        <v>94</v>
      </c>
      <c r="B49" s="91" t="s">
        <v>95</v>
      </c>
      <c r="C49" s="119" t="s">
        <v>96</v>
      </c>
      <c r="D49" s="78">
        <v>87942</v>
      </c>
      <c r="E49" s="78">
        <v>1100</v>
      </c>
      <c r="F49" s="78">
        <f t="shared" ref="F49:F53" si="7">(D49-E49)*0.125</f>
        <v>10855.25</v>
      </c>
      <c r="G49" s="78">
        <v>1697.48</v>
      </c>
      <c r="H49" s="78">
        <f>(D49-E49+F49+G49)*0.005</f>
        <v>496.97364999999996</v>
      </c>
      <c r="I49" s="78">
        <f>D49-E49+F49+H49+G49</f>
        <v>99891.703649999996</v>
      </c>
      <c r="M49" s="162"/>
      <c r="N49" s="162"/>
      <c r="O49" s="162"/>
      <c r="P49" s="162"/>
    </row>
    <row r="50" spans="1:16" s="160" customFormat="1">
      <c r="A50" s="90" t="s">
        <v>94</v>
      </c>
      <c r="B50" s="91" t="s">
        <v>97</v>
      </c>
      <c r="C50" s="119" t="s">
        <v>98</v>
      </c>
      <c r="D50" s="78">
        <v>87942</v>
      </c>
      <c r="E50" s="78">
        <v>1100</v>
      </c>
      <c r="F50" s="78">
        <f t="shared" si="7"/>
        <v>10855.25</v>
      </c>
      <c r="G50" s="78">
        <v>1697.48</v>
      </c>
      <c r="H50" s="78">
        <f t="shared" ref="H50" si="8">(D50-E50+F50+G50)*0.005</f>
        <v>496.97364999999996</v>
      </c>
      <c r="I50" s="78">
        <f t="shared" ref="I50" si="9">D50-E50+F50+H50+G50</f>
        <v>99891.703649999996</v>
      </c>
      <c r="M50" s="162"/>
      <c r="N50" s="162"/>
      <c r="O50" s="162"/>
      <c r="P50" s="162"/>
    </row>
    <row r="51" spans="1:16" s="157" customFormat="1">
      <c r="A51" s="90" t="s">
        <v>99</v>
      </c>
      <c r="B51" s="91" t="s">
        <v>100</v>
      </c>
      <c r="C51" s="119" t="s">
        <v>101</v>
      </c>
      <c r="D51" s="78">
        <v>93291</v>
      </c>
      <c r="E51" s="78">
        <v>1100</v>
      </c>
      <c r="F51" s="78">
        <f t="shared" si="7"/>
        <v>11523.875</v>
      </c>
      <c r="G51" s="78">
        <v>1697.48</v>
      </c>
      <c r="H51" s="78">
        <f t="shared" si="5"/>
        <v>527.06177500000001</v>
      </c>
      <c r="I51" s="78">
        <f t="shared" si="6"/>
        <v>105939.41677499999</v>
      </c>
      <c r="M51" s="159"/>
      <c r="N51" s="159"/>
      <c r="O51" s="159"/>
      <c r="P51" s="159"/>
    </row>
    <row r="52" spans="1:16" s="157" customFormat="1">
      <c r="A52" s="90" t="s">
        <v>99</v>
      </c>
      <c r="B52" s="91" t="s">
        <v>102</v>
      </c>
      <c r="C52" s="119" t="s">
        <v>101</v>
      </c>
      <c r="D52" s="78">
        <v>0</v>
      </c>
      <c r="E52" s="78">
        <v>0</v>
      </c>
      <c r="F52" s="78">
        <f t="shared" si="7"/>
        <v>0</v>
      </c>
      <c r="G52" s="78">
        <v>1697.48</v>
      </c>
      <c r="H52" s="78">
        <f t="shared" si="5"/>
        <v>8.4874000000000009</v>
      </c>
      <c r="I52" s="78">
        <f t="shared" si="6"/>
        <v>1705.9674</v>
      </c>
      <c r="M52" s="159"/>
      <c r="N52" s="159"/>
      <c r="O52" s="159"/>
      <c r="P52" s="159"/>
    </row>
    <row r="53" spans="1:16" s="157" customFormat="1">
      <c r="A53" s="90" t="s">
        <v>105</v>
      </c>
      <c r="B53" s="91" t="s">
        <v>106</v>
      </c>
      <c r="C53" s="119" t="s">
        <v>107</v>
      </c>
      <c r="D53" s="78">
        <v>97554</v>
      </c>
      <c r="E53" s="78">
        <v>1100</v>
      </c>
      <c r="F53" s="78">
        <f t="shared" si="7"/>
        <v>12056.75</v>
      </c>
      <c r="G53" s="78">
        <v>1697.48</v>
      </c>
      <c r="H53" s="78">
        <f>(D53-E53+F53+G53)*0.005</f>
        <v>551.04115000000002</v>
      </c>
      <c r="I53" s="78">
        <f>D53-E53+F53+H53+G53</f>
        <v>110759.27115</v>
      </c>
      <c r="M53" s="159"/>
      <c r="N53" s="159"/>
      <c r="O53" s="159"/>
      <c r="P53" s="159"/>
    </row>
    <row r="54" spans="1:16" s="157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159"/>
      <c r="N54" s="159"/>
      <c r="O54" s="159"/>
      <c r="P54" s="159"/>
    </row>
    <row r="55" spans="1:16" s="157" customFormat="1">
      <c r="A55" s="90" t="s">
        <v>108</v>
      </c>
      <c r="B55" s="91" t="s">
        <v>111</v>
      </c>
      <c r="C55" s="92" t="s">
        <v>98</v>
      </c>
      <c r="D55" s="78">
        <v>98657</v>
      </c>
      <c r="E55" s="78">
        <v>1100</v>
      </c>
      <c r="F55" s="78">
        <f t="shared" ref="F55" si="10">(D55-E55)*0.125</f>
        <v>12194.625</v>
      </c>
      <c r="G55" s="78">
        <v>1697.48</v>
      </c>
      <c r="H55" s="78">
        <f t="shared" ref="H55" si="11">(D55-E55+F55+G55)*0.005</f>
        <v>557.24552500000004</v>
      </c>
      <c r="I55" s="78">
        <f t="shared" ref="I55" si="12">D55-E55+F55+H55+G55</f>
        <v>112006.350525</v>
      </c>
      <c r="M55" s="159"/>
      <c r="N55" s="159"/>
      <c r="O55" s="159"/>
      <c r="P55" s="159"/>
    </row>
    <row r="56" spans="1:16" s="113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14"/>
      <c r="N56" s="114"/>
      <c r="O56" s="114"/>
      <c r="P56" s="114"/>
    </row>
    <row r="57" spans="1:16" s="157" customFormat="1">
      <c r="A57" s="90" t="s">
        <v>85</v>
      </c>
      <c r="B57" s="91" t="s">
        <v>86</v>
      </c>
      <c r="C57" s="115" t="s">
        <v>87</v>
      </c>
      <c r="D57" s="78">
        <v>93018</v>
      </c>
      <c r="E57" s="78">
        <v>1100</v>
      </c>
      <c r="F57" s="78">
        <f t="shared" ref="F57:F64" si="13">(D57-E57)*0.125</f>
        <v>11489.75</v>
      </c>
      <c r="G57" s="78">
        <v>1697.48</v>
      </c>
      <c r="H57" s="78">
        <f t="shared" si="5"/>
        <v>525.52615000000003</v>
      </c>
      <c r="I57" s="78">
        <f t="shared" si="6"/>
        <v>105630.75615</v>
      </c>
      <c r="M57" s="159"/>
      <c r="N57" s="159"/>
      <c r="O57" s="159"/>
      <c r="P57" s="159"/>
    </row>
    <row r="58" spans="1:16" s="160" customFormat="1">
      <c r="A58" s="90" t="s">
        <v>88</v>
      </c>
      <c r="B58" s="91" t="s">
        <v>89</v>
      </c>
      <c r="C58" s="115" t="s">
        <v>90</v>
      </c>
      <c r="D58" s="82">
        <v>97975</v>
      </c>
      <c r="E58" s="78">
        <v>1100</v>
      </c>
      <c r="F58" s="78">
        <f t="shared" si="13"/>
        <v>12109.375</v>
      </c>
      <c r="G58" s="78">
        <v>1697.48</v>
      </c>
      <c r="H58" s="78">
        <f t="shared" si="5"/>
        <v>553.40927499999998</v>
      </c>
      <c r="I58" s="78">
        <f t="shared" si="6"/>
        <v>111235.26427499999</v>
      </c>
    </row>
    <row r="59" spans="1:16" s="157" customFormat="1">
      <c r="A59" s="90" t="s">
        <v>63</v>
      </c>
      <c r="B59" s="91" t="s">
        <v>112</v>
      </c>
      <c r="C59" s="120"/>
      <c r="D59" s="78">
        <v>81333</v>
      </c>
      <c r="E59" s="78">
        <v>0</v>
      </c>
      <c r="F59" s="78">
        <f t="shared" si="13"/>
        <v>10166.625</v>
      </c>
      <c r="G59" s="78">
        <v>1697.48</v>
      </c>
      <c r="H59" s="78">
        <f t="shared" si="5"/>
        <v>465.985525</v>
      </c>
      <c r="I59" s="78">
        <f t="shared" si="6"/>
        <v>93663.090524999992</v>
      </c>
      <c r="M59" s="159"/>
      <c r="N59" s="159"/>
      <c r="O59" s="159"/>
      <c r="P59" s="159"/>
    </row>
    <row r="60" spans="1:16" s="157" customFormat="1">
      <c r="A60" s="90" t="s">
        <v>63</v>
      </c>
      <c r="B60" s="91" t="s">
        <v>113</v>
      </c>
      <c r="C60" s="120"/>
      <c r="D60" s="78">
        <v>83073</v>
      </c>
      <c r="E60" s="78">
        <v>0</v>
      </c>
      <c r="F60" s="78">
        <f t="shared" si="13"/>
        <v>10384.125</v>
      </c>
      <c r="G60" s="78">
        <v>1697.48</v>
      </c>
      <c r="H60" s="78">
        <f t="shared" si="5"/>
        <v>475.77302499999996</v>
      </c>
      <c r="I60" s="78">
        <f t="shared" si="6"/>
        <v>95630.378024999998</v>
      </c>
      <c r="M60" s="159"/>
      <c r="N60" s="159"/>
      <c r="O60" s="159"/>
      <c r="P60" s="159"/>
    </row>
    <row r="61" spans="1:16" s="157" customFormat="1">
      <c r="A61" s="90" t="s">
        <v>63</v>
      </c>
      <c r="B61" s="91" t="s">
        <v>115</v>
      </c>
      <c r="C61" s="120"/>
      <c r="D61" s="78">
        <v>85913</v>
      </c>
      <c r="E61" s="78">
        <v>0</v>
      </c>
      <c r="F61" s="78">
        <f t="shared" si="13"/>
        <v>10739.125</v>
      </c>
      <c r="G61" s="78">
        <v>1697.48</v>
      </c>
      <c r="H61" s="78">
        <f t="shared" si="5"/>
        <v>491.74802499999998</v>
      </c>
      <c r="I61" s="78">
        <f t="shared" si="6"/>
        <v>98841.353024999989</v>
      </c>
      <c r="M61" s="158"/>
      <c r="N61" s="158"/>
      <c r="O61" s="158"/>
      <c r="P61" s="158"/>
    </row>
    <row r="62" spans="1:16" s="157" customFormat="1">
      <c r="A62" s="90" t="s">
        <v>63</v>
      </c>
      <c r="B62" s="91" t="s">
        <v>114</v>
      </c>
      <c r="C62" s="120"/>
      <c r="D62" s="78">
        <v>82726</v>
      </c>
      <c r="E62" s="78">
        <v>0</v>
      </c>
      <c r="F62" s="78">
        <f t="shared" si="13"/>
        <v>10340.75</v>
      </c>
      <c r="G62" s="78">
        <v>1697.48</v>
      </c>
      <c r="H62" s="78">
        <f t="shared" si="5"/>
        <v>473.82114999999999</v>
      </c>
      <c r="I62" s="78">
        <f t="shared" si="6"/>
        <v>95238.051149999999</v>
      </c>
      <c r="M62" s="158"/>
      <c r="N62" s="158"/>
      <c r="O62" s="158"/>
      <c r="P62" s="158"/>
    </row>
    <row r="63" spans="1:16" s="157" customFormat="1">
      <c r="A63" s="90" t="s">
        <v>63</v>
      </c>
      <c r="B63" s="91" t="s">
        <v>116</v>
      </c>
      <c r="C63" s="120"/>
      <c r="D63" s="78">
        <v>83464</v>
      </c>
      <c r="E63" s="78">
        <v>0</v>
      </c>
      <c r="F63" s="78">
        <f t="shared" si="13"/>
        <v>10433</v>
      </c>
      <c r="G63" s="78">
        <v>1697.48</v>
      </c>
      <c r="H63" s="78">
        <f t="shared" si="5"/>
        <v>477.97239999999999</v>
      </c>
      <c r="I63" s="78">
        <f t="shared" si="6"/>
        <v>96072.452399999995</v>
      </c>
      <c r="M63" s="158"/>
      <c r="N63" s="158"/>
      <c r="O63" s="158"/>
      <c r="P63" s="158"/>
    </row>
    <row r="64" spans="1:16" s="157" customFormat="1" ht="15.75" thickBot="1">
      <c r="A64" s="121" t="s">
        <v>63</v>
      </c>
      <c r="B64" s="122" t="s">
        <v>117</v>
      </c>
      <c r="C64" s="120"/>
      <c r="D64" s="78">
        <v>83324</v>
      </c>
      <c r="E64" s="78">
        <v>0</v>
      </c>
      <c r="F64" s="78">
        <f t="shared" si="13"/>
        <v>10415.5</v>
      </c>
      <c r="G64" s="78">
        <v>1697.48</v>
      </c>
      <c r="H64" s="78">
        <f>(D64-E64+F64+G64)*0.005</f>
        <v>477.18489999999997</v>
      </c>
      <c r="I64" s="78">
        <f>D64-E64+F64+H64+G64</f>
        <v>95914.164899999989</v>
      </c>
      <c r="M64" s="158"/>
      <c r="N64" s="158"/>
      <c r="O64" s="158"/>
      <c r="P64" s="158"/>
    </row>
    <row r="65" spans="1:16" s="157" customFormat="1" ht="15.7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159"/>
      <c r="N65" s="159"/>
      <c r="O65" s="159"/>
      <c r="P65" s="159"/>
    </row>
    <row r="66" spans="1:16" s="157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159"/>
      <c r="N66" s="159"/>
      <c r="O66" s="159"/>
      <c r="P66" s="159"/>
    </row>
    <row r="67" spans="1:16" s="157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159"/>
      <c r="N67" s="159"/>
      <c r="O67" s="159"/>
      <c r="P67" s="159"/>
    </row>
    <row r="68" spans="1:16" s="157" customFormat="1">
      <c r="A68" s="132" t="s">
        <v>124</v>
      </c>
      <c r="B68" s="133" t="s">
        <v>125</v>
      </c>
      <c r="C68" s="92" t="s">
        <v>68</v>
      </c>
      <c r="D68" s="82">
        <v>90489</v>
      </c>
      <c r="E68" s="78">
        <v>1100</v>
      </c>
      <c r="F68" s="78">
        <f>(D68-E68)*0.125</f>
        <v>11173.625</v>
      </c>
      <c r="G68" s="78">
        <v>1697.48</v>
      </c>
      <c r="H68" s="78">
        <f>(D68-E68+F68+G68)*0.005</f>
        <v>511.30052499999999</v>
      </c>
      <c r="I68" s="78">
        <f>D68-E68+F68+H68+G68</f>
        <v>102771.40552499999</v>
      </c>
      <c r="M68" s="159"/>
      <c r="N68" s="159"/>
      <c r="O68" s="159"/>
      <c r="P68" s="159"/>
    </row>
    <row r="69" spans="1:16" s="157" customFormat="1">
      <c r="A69" s="132" t="s">
        <v>124</v>
      </c>
      <c r="B69" s="133" t="s">
        <v>126</v>
      </c>
      <c r="C69" s="92" t="s">
        <v>127</v>
      </c>
      <c r="D69" s="82">
        <v>90534</v>
      </c>
      <c r="E69" s="78">
        <v>1100</v>
      </c>
      <c r="F69" s="78">
        <f t="shared" ref="F69:F78" si="14">(D69-E69)*0.125</f>
        <v>11179.25</v>
      </c>
      <c r="G69" s="78">
        <v>1697.48</v>
      </c>
      <c r="H69" s="78">
        <f t="shared" ref="H69:H78" si="15">(D69-E69+F69+G69)*0.005</f>
        <v>511.55365</v>
      </c>
      <c r="I69" s="78">
        <f t="shared" ref="I69:I78" si="16">D69-E69+F69+H69+G69</f>
        <v>102822.28365</v>
      </c>
      <c r="M69" s="159"/>
      <c r="N69" s="159"/>
      <c r="O69" s="159"/>
      <c r="P69" s="159"/>
    </row>
    <row r="70" spans="1:16" s="156" customFormat="1">
      <c r="A70" s="132" t="s">
        <v>124</v>
      </c>
      <c r="B70" s="133" t="s">
        <v>128</v>
      </c>
      <c r="C70" s="92" t="s">
        <v>127</v>
      </c>
      <c r="D70" s="82">
        <v>91031</v>
      </c>
      <c r="E70" s="78">
        <v>1100</v>
      </c>
      <c r="F70" s="78">
        <f t="shared" si="14"/>
        <v>11241.375</v>
      </c>
      <c r="G70" s="78">
        <v>1697.48</v>
      </c>
      <c r="H70" s="78">
        <f t="shared" si="15"/>
        <v>514.34927500000003</v>
      </c>
      <c r="I70" s="78">
        <f t="shared" si="16"/>
        <v>103384.204275</v>
      </c>
      <c r="J70" s="160"/>
      <c r="M70" s="166"/>
      <c r="N70" s="166"/>
      <c r="O70" s="166"/>
      <c r="P70" s="166"/>
    </row>
    <row r="71" spans="1:16" s="156" customFormat="1">
      <c r="A71" s="132" t="s">
        <v>129</v>
      </c>
      <c r="B71" s="133" t="s">
        <v>130</v>
      </c>
      <c r="C71" s="92" t="s">
        <v>131</v>
      </c>
      <c r="D71" s="82">
        <v>92176</v>
      </c>
      <c r="E71" s="78">
        <v>1100</v>
      </c>
      <c r="F71" s="78">
        <f t="shared" si="14"/>
        <v>11384.5</v>
      </c>
      <c r="G71" s="78">
        <v>1697.48</v>
      </c>
      <c r="H71" s="78">
        <f t="shared" si="15"/>
        <v>520.78989999999999</v>
      </c>
      <c r="I71" s="78">
        <f t="shared" si="16"/>
        <v>104678.7699</v>
      </c>
      <c r="M71" s="166"/>
      <c r="N71" s="166"/>
      <c r="O71" s="166"/>
      <c r="P71" s="166"/>
    </row>
    <row r="72" spans="1:16" s="156" customFormat="1">
      <c r="A72" s="132" t="s">
        <v>132</v>
      </c>
      <c r="B72" s="133" t="s">
        <v>133</v>
      </c>
      <c r="C72" s="92" t="s">
        <v>134</v>
      </c>
      <c r="D72" s="82">
        <v>92575</v>
      </c>
      <c r="E72" s="78">
        <v>1100</v>
      </c>
      <c r="F72" s="78">
        <f t="shared" si="14"/>
        <v>11434.375</v>
      </c>
      <c r="G72" s="78">
        <v>1697.48</v>
      </c>
      <c r="H72" s="78">
        <f>(D72-E72+F72+G72)*0.005</f>
        <v>523.03427499999998</v>
      </c>
      <c r="I72" s="78">
        <f>D72-E72+F72+H72+G72</f>
        <v>105129.88927499999</v>
      </c>
      <c r="M72" s="166"/>
      <c r="N72" s="166"/>
      <c r="O72" s="166"/>
      <c r="P72" s="166"/>
    </row>
    <row r="73" spans="1:16" s="141" customFormat="1">
      <c r="A73" s="132" t="s">
        <v>132</v>
      </c>
      <c r="B73" s="133" t="s">
        <v>135</v>
      </c>
      <c r="C73" s="92" t="s">
        <v>134</v>
      </c>
      <c r="D73" s="82">
        <v>94356</v>
      </c>
      <c r="E73" s="78">
        <v>1100</v>
      </c>
      <c r="F73" s="78">
        <f t="shared" si="14"/>
        <v>11657</v>
      </c>
      <c r="G73" s="78">
        <v>1697.48</v>
      </c>
      <c r="H73" s="78">
        <f t="shared" si="15"/>
        <v>533.05240000000003</v>
      </c>
      <c r="I73" s="78">
        <f t="shared" si="16"/>
        <v>107143.5324</v>
      </c>
      <c r="M73" s="153"/>
      <c r="N73" s="153"/>
      <c r="O73" s="153"/>
      <c r="P73" s="153"/>
    </row>
    <row r="74" spans="1:16" s="160" customFormat="1">
      <c r="A74" s="132" t="s">
        <v>119</v>
      </c>
      <c r="B74" s="133" t="s">
        <v>120</v>
      </c>
      <c r="C74" s="92" t="s">
        <v>121</v>
      </c>
      <c r="D74" s="82">
        <v>93775</v>
      </c>
      <c r="E74" s="78">
        <v>1100</v>
      </c>
      <c r="F74" s="78">
        <f t="shared" si="14"/>
        <v>11584.375</v>
      </c>
      <c r="G74" s="78">
        <v>1697.48</v>
      </c>
      <c r="H74" s="78">
        <f t="shared" si="15"/>
        <v>529.78427499999998</v>
      </c>
      <c r="I74" s="78">
        <f t="shared" si="16"/>
        <v>106486.63927499999</v>
      </c>
      <c r="J74" s="156"/>
      <c r="M74" s="162"/>
      <c r="N74" s="162"/>
      <c r="O74" s="162"/>
      <c r="P74" s="162"/>
    </row>
    <row r="75" spans="1:16" s="160" customFormat="1">
      <c r="A75" s="134" t="s">
        <v>119</v>
      </c>
      <c r="B75" s="135" t="s">
        <v>122</v>
      </c>
      <c r="C75" s="92" t="s">
        <v>123</v>
      </c>
      <c r="D75" s="82">
        <v>94074</v>
      </c>
      <c r="E75" s="78">
        <v>1100</v>
      </c>
      <c r="F75" s="78">
        <f t="shared" si="14"/>
        <v>11621.75</v>
      </c>
      <c r="G75" s="78">
        <v>1697.48</v>
      </c>
      <c r="H75" s="78">
        <f>(D75-E75+F75+G75)*0.005</f>
        <v>531.46614999999997</v>
      </c>
      <c r="I75" s="78">
        <f>D75-E75+F75+H75+G75</f>
        <v>106824.69614999999</v>
      </c>
      <c r="J75" s="156"/>
      <c r="M75" s="162"/>
      <c r="N75" s="162"/>
      <c r="O75" s="162"/>
      <c r="P75" s="162"/>
    </row>
    <row r="76" spans="1:16" s="157" customFormat="1">
      <c r="A76" s="90" t="s">
        <v>63</v>
      </c>
      <c r="B76" s="91" t="s">
        <v>136</v>
      </c>
      <c r="C76" s="120"/>
      <c r="D76" s="78">
        <v>88098</v>
      </c>
      <c r="E76" s="78">
        <v>0</v>
      </c>
      <c r="F76" s="78">
        <f t="shared" si="14"/>
        <v>11012.25</v>
      </c>
      <c r="G76" s="78">
        <v>1697.48</v>
      </c>
      <c r="H76" s="78">
        <f t="shared" si="15"/>
        <v>504.03865000000002</v>
      </c>
      <c r="I76" s="78">
        <f t="shared" si="16"/>
        <v>101311.76865</v>
      </c>
      <c r="J76" s="160"/>
      <c r="M76" s="159"/>
      <c r="N76" s="159"/>
      <c r="O76" s="159"/>
      <c r="P76" s="159"/>
    </row>
    <row r="77" spans="1:16" s="157" customFormat="1">
      <c r="A77" s="90" t="s">
        <v>63</v>
      </c>
      <c r="B77" s="91" t="s">
        <v>137</v>
      </c>
      <c r="C77" s="120"/>
      <c r="D77" s="78">
        <v>85709</v>
      </c>
      <c r="E77" s="78">
        <v>0</v>
      </c>
      <c r="F77" s="78">
        <f t="shared" si="14"/>
        <v>10713.625</v>
      </c>
      <c r="G77" s="78">
        <v>1697.48</v>
      </c>
      <c r="H77" s="78">
        <f t="shared" si="15"/>
        <v>490.600525</v>
      </c>
      <c r="I77" s="78">
        <f t="shared" si="16"/>
        <v>98610.705524999998</v>
      </c>
      <c r="M77" s="159"/>
      <c r="N77" s="159"/>
      <c r="O77" s="159"/>
      <c r="P77" s="159"/>
    </row>
    <row r="78" spans="1:16" s="157" customFormat="1" ht="15.75" thickBot="1">
      <c r="A78" s="121" t="s">
        <v>63</v>
      </c>
      <c r="B78" s="122" t="s">
        <v>138</v>
      </c>
      <c r="C78" s="123"/>
      <c r="D78" s="78">
        <v>86758</v>
      </c>
      <c r="E78" s="78">
        <v>0</v>
      </c>
      <c r="F78" s="78">
        <f t="shared" si="14"/>
        <v>10844.75</v>
      </c>
      <c r="G78" s="78">
        <v>1697.48</v>
      </c>
      <c r="H78" s="78">
        <f t="shared" si="15"/>
        <v>496.50115</v>
      </c>
      <c r="I78" s="78">
        <f t="shared" si="16"/>
        <v>99796.731149999992</v>
      </c>
      <c r="M78" s="159"/>
      <c r="N78" s="159"/>
      <c r="O78" s="159"/>
      <c r="P78" s="159"/>
    </row>
    <row r="79" spans="1:16" s="157" customFormat="1" ht="15.7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159"/>
      <c r="N79" s="159"/>
      <c r="O79" s="159"/>
      <c r="P79" s="159"/>
    </row>
    <row r="80" spans="1:16" s="157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M80" s="159"/>
      <c r="N80" s="159"/>
      <c r="O80" s="159"/>
      <c r="P80" s="159"/>
    </row>
    <row r="81" spans="1:16" s="157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159"/>
      <c r="N81" s="159"/>
      <c r="O81" s="159"/>
      <c r="P81" s="159"/>
    </row>
    <row r="82" spans="1:16" s="157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159"/>
      <c r="N82" s="159"/>
      <c r="O82" s="159"/>
      <c r="P82" s="159"/>
    </row>
    <row r="83" spans="1:16" s="157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159"/>
      <c r="N83" s="159"/>
      <c r="O83" s="159"/>
      <c r="P83" s="159"/>
    </row>
    <row r="84" spans="1:16" s="157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159"/>
      <c r="N84" s="159"/>
      <c r="O84" s="159"/>
      <c r="P84" s="159"/>
    </row>
    <row r="85" spans="1:16" s="157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159"/>
      <c r="N85" s="159"/>
      <c r="O85" s="159"/>
      <c r="P85" s="159"/>
    </row>
    <row r="86" spans="1:16" s="157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157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157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157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157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157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1" bottom="0.17" header="0.3" footer="0.17"/>
  <pageSetup scale="54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5"/>
  <sheetViews>
    <sheetView showGridLines="0" topLeftCell="A12" workbookViewId="0">
      <selection activeCell="D10" sqref="D10:D36"/>
    </sheetView>
  </sheetViews>
  <sheetFormatPr defaultColWidth="17.5703125" defaultRowHeight="15"/>
  <cols>
    <col min="1" max="1" width="24.28515625" customWidth="1"/>
    <col min="2" max="2" width="16.7109375" style="1" customWidth="1"/>
    <col min="3" max="6" width="17.5703125" style="2"/>
    <col min="7" max="7" width="14.42578125" style="2" customWidth="1"/>
    <col min="8" max="8" width="25.140625" style="2" customWidth="1"/>
    <col min="9" max="9" width="17.5703125" style="2"/>
  </cols>
  <sheetData>
    <row r="1" spans="1:16" ht="53.25" customHeight="1">
      <c r="A1" s="449"/>
      <c r="B1" s="474" t="s">
        <v>0</v>
      </c>
      <c r="C1" s="474"/>
      <c r="D1" s="474"/>
      <c r="E1" s="474"/>
      <c r="F1" s="474"/>
      <c r="G1" s="474"/>
      <c r="H1" s="474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8">
      <c r="A4" s="449"/>
      <c r="B4" s="490" t="s">
        <v>246</v>
      </c>
      <c r="C4" s="490"/>
      <c r="D4" s="490"/>
      <c r="E4" s="490"/>
      <c r="F4" s="490"/>
      <c r="G4" s="490"/>
      <c r="H4" s="490"/>
      <c r="I4" s="449"/>
    </row>
    <row r="5" spans="1:16" ht="15.75" thickBot="1"/>
    <row r="6" spans="1:16">
      <c r="A6" s="491" t="s">
        <v>161</v>
      </c>
      <c r="B6" s="492"/>
      <c r="C6" s="492"/>
      <c r="D6" s="492"/>
      <c r="E6" s="492"/>
      <c r="F6" s="492"/>
      <c r="G6" s="492"/>
      <c r="H6" s="493"/>
      <c r="I6" s="14" t="s">
        <v>163</v>
      </c>
    </row>
    <row r="7" spans="1:16" ht="20.25" customHeight="1" thickBot="1">
      <c r="A7" s="494"/>
      <c r="B7" s="495"/>
      <c r="C7" s="495"/>
      <c r="D7" s="495"/>
      <c r="E7" s="495"/>
      <c r="F7" s="495"/>
      <c r="G7" s="495"/>
      <c r="H7" s="496"/>
      <c r="I7" s="4" t="s">
        <v>272</v>
      </c>
    </row>
    <row r="8" spans="1:16" ht="15.75" thickBot="1">
      <c r="A8" s="497" t="s">
        <v>6</v>
      </c>
      <c r="B8" s="498"/>
      <c r="C8" s="498"/>
      <c r="D8" s="498"/>
      <c r="E8" s="498"/>
      <c r="F8" s="498"/>
      <c r="G8" s="498"/>
      <c r="H8" s="498"/>
      <c r="I8" s="499"/>
    </row>
    <row r="9" spans="1:16" s="156" customFormat="1">
      <c r="A9" s="485" t="s">
        <v>7</v>
      </c>
      <c r="B9" s="485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 ht="14.25">
      <c r="A10" s="191" t="s">
        <v>15</v>
      </c>
      <c r="B10" s="192" t="s">
        <v>16</v>
      </c>
      <c r="C10" s="193" t="s">
        <v>17</v>
      </c>
      <c r="D10" s="84">
        <v>73592</v>
      </c>
      <c r="E10" s="84">
        <v>1100</v>
      </c>
      <c r="F10" s="84">
        <f t="shared" ref="F10:F18" si="0">(D10-E10)*0.125</f>
        <v>9061.5</v>
      </c>
      <c r="G10" s="84">
        <v>2308.5500000000002</v>
      </c>
      <c r="H10" s="84">
        <f t="shared" ref="H10:H36" si="1">(D10-E10+F10+G10)*0.005</f>
        <v>419.31025</v>
      </c>
      <c r="I10" s="84">
        <f t="shared" ref="I10:I36" si="2">D10-E10+F10+H10+G10</f>
        <v>84281.360249999998</v>
      </c>
    </row>
    <row r="11" spans="1:16" s="157" customFormat="1" ht="14.25">
      <c r="A11" s="191" t="s">
        <v>15</v>
      </c>
      <c r="B11" s="192" t="s">
        <v>24</v>
      </c>
      <c r="C11" s="193" t="s">
        <v>25</v>
      </c>
      <c r="D11" s="84">
        <v>73592</v>
      </c>
      <c r="E11" s="84">
        <v>1100</v>
      </c>
      <c r="F11" s="84">
        <f t="shared" si="0"/>
        <v>9061.5</v>
      </c>
      <c r="G11" s="84">
        <v>2308.5500000000002</v>
      </c>
      <c r="H11" s="84">
        <f t="shared" si="1"/>
        <v>419.31025</v>
      </c>
      <c r="I11" s="84">
        <f t="shared" si="2"/>
        <v>84281.360249999998</v>
      </c>
    </row>
    <row r="12" spans="1:16" s="157" customFormat="1" ht="14.25">
      <c r="A12" s="191" t="s">
        <v>15</v>
      </c>
      <c r="B12" s="192" t="s">
        <v>20</v>
      </c>
      <c r="C12" s="193" t="s">
        <v>21</v>
      </c>
      <c r="D12" s="84">
        <v>73601</v>
      </c>
      <c r="E12" s="84">
        <v>1100</v>
      </c>
      <c r="F12" s="84">
        <f t="shared" si="0"/>
        <v>9062.625</v>
      </c>
      <c r="G12" s="84">
        <v>2308.5500000000002</v>
      </c>
      <c r="H12" s="84">
        <f t="shared" si="1"/>
        <v>419.36087500000002</v>
      </c>
      <c r="I12" s="84">
        <f t="shared" si="2"/>
        <v>84291.535875000001</v>
      </c>
      <c r="M12" s="158"/>
      <c r="N12" s="159"/>
      <c r="O12" s="159"/>
      <c r="P12" s="159"/>
    </row>
    <row r="13" spans="1:16" s="157" customFormat="1" ht="14.25">
      <c r="A13" s="191" t="s">
        <v>15</v>
      </c>
      <c r="B13" s="192" t="s">
        <v>22</v>
      </c>
      <c r="C13" s="193" t="s">
        <v>23</v>
      </c>
      <c r="D13" s="84">
        <v>73598</v>
      </c>
      <c r="E13" s="84">
        <v>1100</v>
      </c>
      <c r="F13" s="84">
        <f t="shared" si="0"/>
        <v>9062.25</v>
      </c>
      <c r="G13" s="84">
        <v>2308.5500000000002</v>
      </c>
      <c r="H13" s="84">
        <f t="shared" si="1"/>
        <v>419.34400000000005</v>
      </c>
      <c r="I13" s="84">
        <f t="shared" si="2"/>
        <v>84288.144</v>
      </c>
      <c r="M13" s="158"/>
      <c r="N13" s="159"/>
      <c r="O13" s="159"/>
      <c r="P13" s="159"/>
    </row>
    <row r="14" spans="1:16" s="157" customFormat="1" ht="14.25">
      <c r="A14" s="191" t="s">
        <v>15</v>
      </c>
      <c r="B14" s="192" t="s">
        <v>18</v>
      </c>
      <c r="C14" s="193" t="s">
        <v>19</v>
      </c>
      <c r="D14" s="84">
        <v>74738</v>
      </c>
      <c r="E14" s="84">
        <v>1100</v>
      </c>
      <c r="F14" s="84">
        <f t="shared" si="0"/>
        <v>9204.75</v>
      </c>
      <c r="G14" s="84">
        <v>2308.5500000000002</v>
      </c>
      <c r="H14" s="84">
        <f t="shared" si="1"/>
        <v>425.75650000000002</v>
      </c>
      <c r="I14" s="84">
        <f t="shared" si="2"/>
        <v>85577.056500000006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84">
        <v>77199</v>
      </c>
      <c r="E15" s="84">
        <v>1100</v>
      </c>
      <c r="F15" s="84">
        <f t="shared" si="0"/>
        <v>9512.375</v>
      </c>
      <c r="G15" s="84">
        <v>2308.5500000000002</v>
      </c>
      <c r="H15" s="84">
        <f t="shared" si="1"/>
        <v>439.599625</v>
      </c>
      <c r="I15" s="84">
        <f t="shared" si="2"/>
        <v>88359.524625000005</v>
      </c>
      <c r="M15" s="158"/>
      <c r="N15" s="159"/>
      <c r="O15" s="159"/>
      <c r="P15" s="159"/>
    </row>
    <row r="16" spans="1:16" s="160" customFormat="1" ht="14.25">
      <c r="A16" s="191" t="s">
        <v>26</v>
      </c>
      <c r="B16" s="192" t="s">
        <v>27</v>
      </c>
      <c r="C16" s="193" t="s">
        <v>23</v>
      </c>
      <c r="D16" s="84">
        <v>75483</v>
      </c>
      <c r="E16" s="84">
        <v>1100</v>
      </c>
      <c r="F16" s="84">
        <f t="shared" si="0"/>
        <v>9297.875</v>
      </c>
      <c r="G16" s="84">
        <v>2308.5500000000002</v>
      </c>
      <c r="H16" s="84">
        <f t="shared" si="1"/>
        <v>429.94712500000003</v>
      </c>
      <c r="I16" s="84">
        <f t="shared" si="2"/>
        <v>86419.372125000009</v>
      </c>
      <c r="M16" s="161"/>
      <c r="N16" s="162"/>
      <c r="O16" s="162"/>
      <c r="P16" s="162"/>
    </row>
    <row r="17" spans="1:16" s="157" customFormat="1" ht="14.25">
      <c r="A17" s="191" t="s">
        <v>32</v>
      </c>
      <c r="B17" s="192" t="s">
        <v>33</v>
      </c>
      <c r="C17" s="193" t="s">
        <v>34</v>
      </c>
      <c r="D17" s="84">
        <v>78473</v>
      </c>
      <c r="E17" s="84">
        <v>1100</v>
      </c>
      <c r="F17" s="84">
        <f t="shared" si="0"/>
        <v>9671.625</v>
      </c>
      <c r="G17" s="84">
        <v>2308.5500000000002</v>
      </c>
      <c r="H17" s="84">
        <f t="shared" si="1"/>
        <v>446.76587500000005</v>
      </c>
      <c r="I17" s="84">
        <f t="shared" si="2"/>
        <v>89799.940875</v>
      </c>
      <c r="M17" s="159"/>
      <c r="N17" s="159"/>
      <c r="O17" s="159"/>
      <c r="P17" s="159"/>
    </row>
    <row r="18" spans="1:16" s="157" customFormat="1" ht="14.25">
      <c r="A18" s="191" t="s">
        <v>35</v>
      </c>
      <c r="B18" s="192" t="s">
        <v>36</v>
      </c>
      <c r="C18" s="193" t="s">
        <v>37</v>
      </c>
      <c r="D18" s="84">
        <v>78473</v>
      </c>
      <c r="E18" s="84">
        <v>1100</v>
      </c>
      <c r="F18" s="84">
        <f t="shared" si="0"/>
        <v>9671.625</v>
      </c>
      <c r="G18" s="84">
        <v>2308.5500000000002</v>
      </c>
      <c r="H18" s="84">
        <f>(D18-E18+F18+G18)*0.005</f>
        <v>446.76587500000005</v>
      </c>
      <c r="I18" s="84">
        <f t="shared" ref="I18" si="3">D18-E18+F18+H18+G18</f>
        <v>89799.940875</v>
      </c>
      <c r="M18" s="159"/>
      <c r="N18" s="159"/>
      <c r="O18" s="159"/>
      <c r="P18" s="159"/>
    </row>
    <row r="19" spans="1:16" s="157" customFormat="1" ht="14.25">
      <c r="A19" s="191" t="s">
        <v>35</v>
      </c>
      <c r="B19" s="192" t="s">
        <v>38</v>
      </c>
      <c r="C19" s="193" t="s">
        <v>39</v>
      </c>
      <c r="D19" s="84">
        <v>78473</v>
      </c>
      <c r="E19" s="84">
        <v>1100</v>
      </c>
      <c r="F19" s="84">
        <f t="shared" ref="F19:F33" si="4">(D19-E19)*0.125</f>
        <v>9671.625</v>
      </c>
      <c r="G19" s="84">
        <v>2308.5500000000002</v>
      </c>
      <c r="H19" s="84">
        <f t="shared" si="1"/>
        <v>446.76587500000005</v>
      </c>
      <c r="I19" s="84">
        <f t="shared" si="2"/>
        <v>89799.940875</v>
      </c>
      <c r="M19" s="159"/>
      <c r="N19" s="159"/>
      <c r="O19" s="159"/>
      <c r="P19" s="159"/>
    </row>
    <row r="20" spans="1:16" s="157" customFormat="1" ht="14.25">
      <c r="A20" s="191" t="s">
        <v>28</v>
      </c>
      <c r="B20" s="192" t="s">
        <v>29</v>
      </c>
      <c r="C20" s="193" t="s">
        <v>19</v>
      </c>
      <c r="D20" s="84">
        <v>78569</v>
      </c>
      <c r="E20" s="84">
        <v>1100</v>
      </c>
      <c r="F20" s="84">
        <f t="shared" si="4"/>
        <v>9683.625</v>
      </c>
      <c r="G20" s="84">
        <v>2308.5500000000002</v>
      </c>
      <c r="H20" s="84">
        <f t="shared" si="1"/>
        <v>447.30587500000001</v>
      </c>
      <c r="I20" s="84">
        <f t="shared" si="2"/>
        <v>89908.480875000008</v>
      </c>
      <c r="M20" s="159"/>
      <c r="N20" s="159"/>
      <c r="O20" s="159"/>
      <c r="P20" s="159"/>
    </row>
    <row r="21" spans="1:16" s="157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159"/>
      <c r="N21" s="159"/>
      <c r="O21" s="159"/>
      <c r="P21" s="159"/>
    </row>
    <row r="22" spans="1:16" s="157" customFormat="1" ht="14.25">
      <c r="A22" s="194" t="s">
        <v>59</v>
      </c>
      <c r="B22" s="192" t="s">
        <v>60</v>
      </c>
      <c r="C22" s="193" t="s">
        <v>19</v>
      </c>
      <c r="D22" s="84">
        <v>82946</v>
      </c>
      <c r="E22" s="84">
        <v>1100</v>
      </c>
      <c r="F22" s="84">
        <f t="shared" si="4"/>
        <v>10230.75</v>
      </c>
      <c r="G22" s="84">
        <v>2308.5500000000002</v>
      </c>
      <c r="H22" s="84">
        <f t="shared" si="1"/>
        <v>471.92650000000003</v>
      </c>
      <c r="I22" s="84">
        <f t="shared" si="2"/>
        <v>94857.226500000004</v>
      </c>
      <c r="M22" s="158"/>
      <c r="N22" s="159"/>
      <c r="O22" s="159"/>
      <c r="P22" s="159"/>
    </row>
    <row r="23" spans="1:16" s="157" customFormat="1" ht="14.25">
      <c r="A23" s="194" t="s">
        <v>40</v>
      </c>
      <c r="B23" s="192" t="s">
        <v>41</v>
      </c>
      <c r="C23" s="193" t="s">
        <v>23</v>
      </c>
      <c r="D23" s="84">
        <v>79464</v>
      </c>
      <c r="E23" s="84">
        <v>1100</v>
      </c>
      <c r="F23" s="84">
        <f t="shared" si="4"/>
        <v>9795.5</v>
      </c>
      <c r="G23" s="84">
        <v>2308.5500000000002</v>
      </c>
      <c r="H23" s="84">
        <f t="shared" si="1"/>
        <v>452.34025000000003</v>
      </c>
      <c r="I23" s="84">
        <f t="shared" si="2"/>
        <v>90920.390249999997</v>
      </c>
      <c r="M23" s="158"/>
      <c r="N23" s="159"/>
      <c r="O23" s="159"/>
      <c r="P23" s="159"/>
    </row>
    <row r="24" spans="1:16" s="157" customFormat="1" ht="14.25">
      <c r="A24" s="194" t="s">
        <v>40</v>
      </c>
      <c r="B24" s="192" t="s">
        <v>42</v>
      </c>
      <c r="C24" s="193" t="s">
        <v>43</v>
      </c>
      <c r="D24" s="84">
        <v>83992</v>
      </c>
      <c r="E24" s="84">
        <v>1100</v>
      </c>
      <c r="F24" s="84">
        <f t="shared" si="4"/>
        <v>10361.5</v>
      </c>
      <c r="G24" s="84">
        <v>2308.5500000000002</v>
      </c>
      <c r="H24" s="84">
        <f t="shared" si="1"/>
        <v>477.81025</v>
      </c>
      <c r="I24" s="84">
        <f t="shared" si="2"/>
        <v>96039.860249999998</v>
      </c>
      <c r="M24" s="158"/>
      <c r="N24" s="159"/>
      <c r="O24" s="159"/>
      <c r="P24" s="159"/>
    </row>
    <row r="25" spans="1:16" s="157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158"/>
      <c r="N25" s="159"/>
      <c r="O25" s="159"/>
      <c r="P25" s="159"/>
    </row>
    <row r="26" spans="1:16" s="157" customFormat="1" ht="14.25">
      <c r="A26" s="194" t="s">
        <v>40</v>
      </c>
      <c r="B26" s="192" t="s">
        <v>44</v>
      </c>
      <c r="C26" s="193" t="s">
        <v>45</v>
      </c>
      <c r="D26" s="84">
        <v>79581</v>
      </c>
      <c r="E26" s="84">
        <v>1100</v>
      </c>
      <c r="F26" s="84">
        <f t="shared" si="4"/>
        <v>9810.125</v>
      </c>
      <c r="G26" s="84">
        <v>2308.5500000000002</v>
      </c>
      <c r="H26" s="84">
        <f t="shared" si="1"/>
        <v>452.99837500000001</v>
      </c>
      <c r="I26" s="84">
        <f t="shared" si="2"/>
        <v>91052.673374999998</v>
      </c>
      <c r="M26" s="158"/>
      <c r="N26" s="159"/>
      <c r="O26" s="159"/>
      <c r="P26" s="159"/>
    </row>
    <row r="27" spans="1:16" s="157" customFormat="1" ht="14.25">
      <c r="A27" s="194" t="s">
        <v>40</v>
      </c>
      <c r="B27" s="192" t="s">
        <v>46</v>
      </c>
      <c r="C27" s="193" t="s">
        <v>45</v>
      </c>
      <c r="D27" s="84">
        <v>79959</v>
      </c>
      <c r="E27" s="84">
        <v>1100</v>
      </c>
      <c r="F27" s="84">
        <f t="shared" si="4"/>
        <v>9857.375</v>
      </c>
      <c r="G27" s="84">
        <v>2308.5500000000002</v>
      </c>
      <c r="H27" s="84">
        <f t="shared" si="1"/>
        <v>455.12462500000004</v>
      </c>
      <c r="I27" s="84">
        <f t="shared" si="2"/>
        <v>91480.049625</v>
      </c>
      <c r="M27" s="158"/>
      <c r="N27" s="159"/>
      <c r="O27" s="159"/>
      <c r="P27" s="159"/>
    </row>
    <row r="28" spans="1:16" s="157" customFormat="1" ht="14.25">
      <c r="A28" s="194" t="s">
        <v>40</v>
      </c>
      <c r="B28" s="415" t="s">
        <v>47</v>
      </c>
      <c r="C28" s="193" t="s">
        <v>234</v>
      </c>
      <c r="D28" s="84">
        <v>81255</v>
      </c>
      <c r="E28" s="84">
        <v>1100</v>
      </c>
      <c r="F28" s="84">
        <f>(D28-E28)*0.125</f>
        <v>10019.375</v>
      </c>
      <c r="G28" s="84">
        <v>2308.5500000000002</v>
      </c>
      <c r="H28" s="84">
        <f t="shared" si="1"/>
        <v>462.414625</v>
      </c>
      <c r="I28" s="84">
        <f t="shared" si="2"/>
        <v>92945.339625000008</v>
      </c>
      <c r="M28" s="158"/>
      <c r="N28" s="159"/>
      <c r="O28" s="159"/>
      <c r="P28" s="159"/>
    </row>
    <row r="29" spans="1:16" s="157" customFormat="1" ht="14.25">
      <c r="A29" s="194" t="s">
        <v>40</v>
      </c>
      <c r="B29" s="192" t="s">
        <v>49</v>
      </c>
      <c r="C29" s="193" t="s">
        <v>234</v>
      </c>
      <c r="D29" s="84">
        <v>79942</v>
      </c>
      <c r="E29" s="84">
        <v>1100</v>
      </c>
      <c r="F29" s="84">
        <f>(D29-E29)*0.125</f>
        <v>9855.25</v>
      </c>
      <c r="G29" s="84">
        <v>2308.5500000000002</v>
      </c>
      <c r="H29" s="84">
        <f t="shared" si="1"/>
        <v>455.029</v>
      </c>
      <c r="I29" s="84">
        <f t="shared" si="2"/>
        <v>91460.828999999998</v>
      </c>
      <c r="M29" s="158"/>
      <c r="N29" s="159"/>
      <c r="O29" s="159"/>
      <c r="P29" s="159"/>
    </row>
    <row r="30" spans="1:16" s="157" customFormat="1" ht="14.25">
      <c r="A30" s="194" t="s">
        <v>40</v>
      </c>
      <c r="B30" s="192" t="s">
        <v>50</v>
      </c>
      <c r="C30" s="193" t="s">
        <v>51</v>
      </c>
      <c r="D30" s="84">
        <v>81451</v>
      </c>
      <c r="E30" s="84">
        <v>1100</v>
      </c>
      <c r="F30" s="84">
        <f>(D30-E30)*0.125</f>
        <v>10043.875</v>
      </c>
      <c r="G30" s="84">
        <v>2308.5500000000002</v>
      </c>
      <c r="H30" s="84">
        <f t="shared" si="1"/>
        <v>463.51712500000002</v>
      </c>
      <c r="I30" s="84">
        <f t="shared" si="2"/>
        <v>93166.942125000001</v>
      </c>
      <c r="M30" s="158"/>
      <c r="N30" s="159"/>
      <c r="O30" s="159"/>
      <c r="P30" s="159"/>
    </row>
    <row r="31" spans="1:16" s="157" customFormat="1" ht="14.25">
      <c r="A31" s="194" t="s">
        <v>40</v>
      </c>
      <c r="B31" s="192" t="s">
        <v>52</v>
      </c>
      <c r="C31" s="193" t="s">
        <v>53</v>
      </c>
      <c r="D31" s="84">
        <v>80456</v>
      </c>
      <c r="E31" s="84">
        <v>1100</v>
      </c>
      <c r="F31" s="84">
        <f>(D31-E31)*0.125</f>
        <v>9919.5</v>
      </c>
      <c r="G31" s="84">
        <v>2308.5500000000002</v>
      </c>
      <c r="H31" s="84">
        <f t="shared" si="1"/>
        <v>457.92025000000001</v>
      </c>
      <c r="I31" s="84">
        <f t="shared" si="2"/>
        <v>92041.970249999998</v>
      </c>
      <c r="M31" s="158"/>
      <c r="N31" s="159"/>
      <c r="O31" s="159"/>
      <c r="P31" s="159"/>
    </row>
    <row r="32" spans="1:16" s="157" customFormat="1" ht="14.25">
      <c r="A32" s="194" t="s">
        <v>40</v>
      </c>
      <c r="B32" s="192" t="s">
        <v>54</v>
      </c>
      <c r="C32" s="193" t="s">
        <v>43</v>
      </c>
      <c r="D32" s="84">
        <v>79942</v>
      </c>
      <c r="E32" s="84">
        <v>1100</v>
      </c>
      <c r="F32" s="84">
        <f>(D32-E32)*0.125</f>
        <v>9855.25</v>
      </c>
      <c r="G32" s="84">
        <v>2308.5500000000002</v>
      </c>
      <c r="H32" s="84">
        <f t="shared" si="1"/>
        <v>455.029</v>
      </c>
      <c r="I32" s="84">
        <f t="shared" si="2"/>
        <v>91460.828999999998</v>
      </c>
      <c r="M32" s="158"/>
      <c r="N32" s="159"/>
      <c r="O32" s="159"/>
      <c r="P32" s="159"/>
    </row>
    <row r="33" spans="1:237" s="160" customFormat="1" ht="14.25">
      <c r="A33" s="194" t="s">
        <v>40</v>
      </c>
      <c r="B33" s="192" t="s">
        <v>55</v>
      </c>
      <c r="C33" s="193" t="s">
        <v>56</v>
      </c>
      <c r="D33" s="84">
        <v>80957</v>
      </c>
      <c r="E33" s="84">
        <v>1100</v>
      </c>
      <c r="F33" s="84">
        <f t="shared" si="4"/>
        <v>9982.125</v>
      </c>
      <c r="G33" s="84">
        <v>2308.5500000000002</v>
      </c>
      <c r="H33" s="84">
        <f t="shared" si="1"/>
        <v>460.73837500000002</v>
      </c>
      <c r="I33" s="84">
        <f t="shared" si="2"/>
        <v>92608.413375000004</v>
      </c>
      <c r="M33" s="161"/>
      <c r="N33" s="162"/>
      <c r="O33" s="162"/>
      <c r="P33" s="162"/>
    </row>
    <row r="34" spans="1:237" s="157" customFormat="1" ht="14.25">
      <c r="A34" s="194" t="s">
        <v>40</v>
      </c>
      <c r="B34" s="192" t="s">
        <v>57</v>
      </c>
      <c r="C34" s="193" t="s">
        <v>58</v>
      </c>
      <c r="D34" s="84">
        <v>80957</v>
      </c>
      <c r="E34" s="84">
        <v>1100</v>
      </c>
      <c r="F34" s="84">
        <f t="shared" ref="F34" si="5">(D34-E34)*0.125</f>
        <v>9982.125</v>
      </c>
      <c r="G34" s="84">
        <v>2308.5500000000002</v>
      </c>
      <c r="H34" s="84">
        <f t="shared" ref="H34" si="6">(D34-E34+F34+G34)*0.005</f>
        <v>460.73837500000002</v>
      </c>
      <c r="I34" s="84">
        <f t="shared" ref="I34" si="7">D34-E34+F34+H34+G34</f>
        <v>92608.413375000004</v>
      </c>
      <c r="M34" s="158"/>
      <c r="N34" s="159"/>
      <c r="O34" s="159"/>
      <c r="P34" s="159"/>
    </row>
    <row r="35" spans="1:237" s="157" customFormat="1" ht="14.25">
      <c r="A35" s="191" t="s">
        <v>63</v>
      </c>
      <c r="B35" s="192" t="s">
        <v>64</v>
      </c>
      <c r="C35" s="193"/>
      <c r="D35" s="84">
        <v>68319</v>
      </c>
      <c r="E35" s="84">
        <v>1100</v>
      </c>
      <c r="F35" s="84">
        <f>(D35-E35)*0.125</f>
        <v>8402.375</v>
      </c>
      <c r="G35" s="84">
        <v>2308.5500000000002</v>
      </c>
      <c r="H35" s="84">
        <f t="shared" si="1"/>
        <v>389.64962500000001</v>
      </c>
      <c r="I35" s="84">
        <f t="shared" si="2"/>
        <v>78319.574625000008</v>
      </c>
      <c r="M35" s="159"/>
      <c r="N35" s="159"/>
      <c r="O35" s="159"/>
      <c r="P35" s="159"/>
    </row>
    <row r="36" spans="1:237" s="157" customFormat="1" ht="14.25">
      <c r="A36" s="191" t="s">
        <v>63</v>
      </c>
      <c r="B36" s="192" t="s">
        <v>65</v>
      </c>
      <c r="C36" s="193"/>
      <c r="D36" s="84">
        <v>68319</v>
      </c>
      <c r="E36" s="84">
        <v>1100</v>
      </c>
      <c r="F36" s="84">
        <f>(D36-E36)*0.125</f>
        <v>8402.375</v>
      </c>
      <c r="G36" s="84">
        <v>2308.5500000000002</v>
      </c>
      <c r="H36" s="84">
        <f t="shared" si="1"/>
        <v>389.64962500000001</v>
      </c>
      <c r="I36" s="84">
        <f t="shared" si="2"/>
        <v>78319.574625000008</v>
      </c>
      <c r="M36" s="159"/>
      <c r="N36" s="159"/>
      <c r="O36" s="159"/>
      <c r="P36" s="159"/>
    </row>
    <row r="37" spans="1:237" s="159" customFormat="1" thickBot="1">
      <c r="A37" s="195"/>
      <c r="B37" s="196"/>
      <c r="C37" s="197"/>
      <c r="D37" s="198"/>
      <c r="E37" s="198"/>
      <c r="F37" s="198"/>
      <c r="G37" s="84"/>
      <c r="H37" s="198"/>
      <c r="I37" s="198"/>
      <c r="IC37" s="157"/>
    </row>
    <row r="38" spans="1:237" s="157" customFormat="1">
      <c r="A38" s="500" t="s">
        <v>66</v>
      </c>
      <c r="B38" s="501"/>
      <c r="C38" s="501"/>
      <c r="D38" s="501"/>
      <c r="E38" s="501"/>
      <c r="F38" s="501"/>
      <c r="G38" s="501"/>
      <c r="H38" s="501"/>
      <c r="I38" s="502"/>
      <c r="M38" s="159"/>
      <c r="N38" s="159"/>
      <c r="O38" s="159"/>
      <c r="P38" s="159"/>
    </row>
    <row r="39" spans="1:237" s="113" customFormat="1">
      <c r="A39" s="503" t="s">
        <v>7</v>
      </c>
      <c r="B39" s="503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14"/>
      <c r="N39" s="114"/>
      <c r="O39" s="114"/>
      <c r="P39" s="114"/>
    </row>
    <row r="40" spans="1:237" s="156" customFormat="1" ht="14.25">
      <c r="A40" s="191" t="s">
        <v>26</v>
      </c>
      <c r="B40" s="192" t="s">
        <v>67</v>
      </c>
      <c r="C40" s="200" t="s">
        <v>68</v>
      </c>
      <c r="D40" s="84">
        <v>86287</v>
      </c>
      <c r="E40" s="84">
        <v>1100</v>
      </c>
      <c r="F40" s="84">
        <f t="shared" ref="F40:F45" si="8">(D40-E40)*0.125</f>
        <v>10648.375</v>
      </c>
      <c r="G40" s="84">
        <v>2308.5500000000002</v>
      </c>
      <c r="H40" s="84">
        <f t="shared" ref="H40:H63" si="9">(D40-E40+F40+G40)*0.005</f>
        <v>490.71962500000001</v>
      </c>
      <c r="I40" s="84">
        <f t="shared" ref="I40:I63" si="10">D40-E40+F40+H40+G40</f>
        <v>98634.644625000001</v>
      </c>
      <c r="M40" s="166"/>
      <c r="N40" s="166"/>
      <c r="O40" s="166"/>
      <c r="P40" s="166"/>
    </row>
    <row r="41" spans="1:237" s="156" customFormat="1" ht="14.25">
      <c r="A41" s="191" t="s">
        <v>69</v>
      </c>
      <c r="B41" s="192" t="s">
        <v>70</v>
      </c>
      <c r="C41" s="200" t="s">
        <v>71</v>
      </c>
      <c r="D41" s="84">
        <v>86733</v>
      </c>
      <c r="E41" s="84">
        <v>1100</v>
      </c>
      <c r="F41" s="84">
        <f t="shared" si="8"/>
        <v>10704.125</v>
      </c>
      <c r="G41" s="84">
        <v>2308.5500000000002</v>
      </c>
      <c r="H41" s="84">
        <f>(D41-E41+F41+G41)*0.005</f>
        <v>493.22837500000003</v>
      </c>
      <c r="I41" s="84">
        <f>D41-E41+F41+H41+G41</f>
        <v>99138.903375000009</v>
      </c>
      <c r="M41" s="166"/>
      <c r="N41" s="166"/>
      <c r="O41" s="166"/>
      <c r="P41" s="166"/>
    </row>
    <row r="42" spans="1:237" s="156" customFormat="1" ht="14.25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166"/>
      <c r="N42" s="166"/>
      <c r="O42" s="166"/>
      <c r="P42" s="166"/>
    </row>
    <row r="43" spans="1:237" s="157" customFormat="1" ht="14.25">
      <c r="A43" s="191" t="s">
        <v>75</v>
      </c>
      <c r="B43" s="192" t="s">
        <v>76</v>
      </c>
      <c r="C43" s="200" t="s">
        <v>77</v>
      </c>
      <c r="D43" s="84">
        <v>86734</v>
      </c>
      <c r="E43" s="84">
        <v>1100</v>
      </c>
      <c r="F43" s="84">
        <f t="shared" si="8"/>
        <v>10704.25</v>
      </c>
      <c r="G43" s="84">
        <v>2308.5500000000002</v>
      </c>
      <c r="H43" s="84">
        <f>(D43-E43+F43+G43)*0.005</f>
        <v>493.23400000000004</v>
      </c>
      <c r="I43" s="84">
        <f>D43-E43+F43+H43+G43</f>
        <v>99140.034</v>
      </c>
      <c r="M43" s="159"/>
      <c r="N43" s="159"/>
      <c r="O43" s="159"/>
      <c r="P43" s="159"/>
    </row>
    <row r="44" spans="1:237" s="160" customFormat="1" ht="14.25">
      <c r="A44" s="191" t="s">
        <v>75</v>
      </c>
      <c r="B44" s="192" t="s">
        <v>78</v>
      </c>
      <c r="C44" s="200" t="s">
        <v>43</v>
      </c>
      <c r="D44" s="84">
        <v>86237</v>
      </c>
      <c r="E44" s="84">
        <v>1100</v>
      </c>
      <c r="F44" s="84">
        <f t="shared" si="8"/>
        <v>10642.125</v>
      </c>
      <c r="G44" s="84">
        <v>2308.5500000000002</v>
      </c>
      <c r="H44" s="84">
        <f t="shared" si="9"/>
        <v>490.43837500000001</v>
      </c>
      <c r="I44" s="84">
        <f t="shared" si="10"/>
        <v>98578.113375000001</v>
      </c>
      <c r="M44" s="162"/>
      <c r="N44" s="162"/>
      <c r="O44" s="162"/>
      <c r="P44" s="162"/>
    </row>
    <row r="45" spans="1:237" s="157" customFormat="1" ht="14.25">
      <c r="A45" s="191" t="s">
        <v>79</v>
      </c>
      <c r="B45" s="192" t="s">
        <v>80</v>
      </c>
      <c r="C45" s="200" t="s">
        <v>43</v>
      </c>
      <c r="D45" s="84">
        <v>87729</v>
      </c>
      <c r="E45" s="84">
        <v>1100</v>
      </c>
      <c r="F45" s="84">
        <f t="shared" si="8"/>
        <v>10828.625</v>
      </c>
      <c r="G45" s="84">
        <v>2308.5500000000002</v>
      </c>
      <c r="H45" s="84">
        <f>(D45-E45+F45+G45)*0.005</f>
        <v>498.83087500000005</v>
      </c>
      <c r="I45" s="84">
        <f>D45-E45+F45+H45+G45</f>
        <v>100265.005875</v>
      </c>
      <c r="M45" s="159"/>
      <c r="N45" s="159"/>
      <c r="O45" s="159"/>
      <c r="P45" s="159"/>
    </row>
    <row r="46" spans="1:237" s="157" customFormat="1" ht="14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159"/>
      <c r="N46" s="159"/>
      <c r="O46" s="159"/>
      <c r="P46" s="159"/>
    </row>
    <row r="47" spans="1:237" s="157" customFormat="1" ht="14.25">
      <c r="A47" s="191" t="s">
        <v>82</v>
      </c>
      <c r="B47" s="192" t="s">
        <v>83</v>
      </c>
      <c r="C47" s="200" t="s">
        <v>84</v>
      </c>
      <c r="D47" s="84">
        <v>89302</v>
      </c>
      <c r="E47" s="84">
        <v>1100</v>
      </c>
      <c r="F47" s="84">
        <f>(D47-E47)*0.125</f>
        <v>11025.25</v>
      </c>
      <c r="G47" s="84">
        <v>2308.5500000000002</v>
      </c>
      <c r="H47" s="84">
        <f t="shared" si="9"/>
        <v>507.67900000000003</v>
      </c>
      <c r="I47" s="84">
        <f t="shared" si="10"/>
        <v>102043.47900000001</v>
      </c>
      <c r="M47" s="159"/>
      <c r="N47" s="159"/>
      <c r="O47" s="159"/>
      <c r="P47" s="159"/>
    </row>
    <row r="48" spans="1:237" s="157" customFormat="1" ht="14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159"/>
      <c r="N48" s="159"/>
      <c r="O48" s="159"/>
      <c r="P48" s="159"/>
    </row>
    <row r="49" spans="1:16" s="160" customFormat="1" ht="14.25">
      <c r="A49" s="191" t="s">
        <v>94</v>
      </c>
      <c r="B49" s="192" t="s">
        <v>95</v>
      </c>
      <c r="C49" s="202" t="s">
        <v>96</v>
      </c>
      <c r="D49" s="84">
        <v>87225</v>
      </c>
      <c r="E49" s="84">
        <v>1100</v>
      </c>
      <c r="F49" s="84">
        <f t="shared" ref="F49:F53" si="11">(D49-E49)*0.125</f>
        <v>10765.625</v>
      </c>
      <c r="G49" s="84">
        <v>2308.5500000000002</v>
      </c>
      <c r="H49" s="84">
        <f>(D49-E49+F49+G49)*0.005</f>
        <v>495.99587500000001</v>
      </c>
      <c r="I49" s="84">
        <f>D49-E49+F49+H49+G49</f>
        <v>99695.170874999996</v>
      </c>
      <c r="M49" s="162"/>
      <c r="N49" s="162"/>
      <c r="O49" s="162"/>
      <c r="P49" s="162"/>
    </row>
    <row r="50" spans="1:16" s="160" customFormat="1" ht="14.25">
      <c r="A50" s="191" t="s">
        <v>94</v>
      </c>
      <c r="B50" s="192" t="s">
        <v>97</v>
      </c>
      <c r="C50" s="202" t="s">
        <v>98</v>
      </c>
      <c r="D50" s="84">
        <v>87225</v>
      </c>
      <c r="E50" s="84">
        <v>1100</v>
      </c>
      <c r="F50" s="84">
        <f t="shared" si="11"/>
        <v>10765.625</v>
      </c>
      <c r="G50" s="84">
        <v>2308.5500000000002</v>
      </c>
      <c r="H50" s="84">
        <f t="shared" ref="H50" si="12">(D50-E50+F50+G50)*0.005</f>
        <v>495.99587500000001</v>
      </c>
      <c r="I50" s="84">
        <f t="shared" ref="I50" si="13">D50-E50+F50+H50+G50</f>
        <v>99695.170874999996</v>
      </c>
      <c r="M50" s="162"/>
      <c r="N50" s="162"/>
      <c r="O50" s="162"/>
      <c r="P50" s="162"/>
    </row>
    <row r="51" spans="1:16" s="157" customFormat="1" ht="14.25">
      <c r="A51" s="191" t="s">
        <v>99</v>
      </c>
      <c r="B51" s="192" t="s">
        <v>100</v>
      </c>
      <c r="C51" s="202" t="s">
        <v>101</v>
      </c>
      <c r="D51" s="84">
        <v>92774</v>
      </c>
      <c r="E51" s="84">
        <v>1100</v>
      </c>
      <c r="F51" s="84">
        <f t="shared" si="11"/>
        <v>11459.25</v>
      </c>
      <c r="G51" s="84">
        <v>2308.5500000000002</v>
      </c>
      <c r="H51" s="84">
        <f t="shared" si="9"/>
        <v>527.20900000000006</v>
      </c>
      <c r="I51" s="84">
        <f t="shared" si="10"/>
        <v>105969.00900000001</v>
      </c>
      <c r="M51" s="159"/>
      <c r="N51" s="159"/>
      <c r="O51" s="159"/>
      <c r="P51" s="159"/>
    </row>
    <row r="52" spans="1:16" s="157" customFormat="1" ht="14.25">
      <c r="A52" s="191" t="s">
        <v>99</v>
      </c>
      <c r="B52" s="192" t="s">
        <v>102</v>
      </c>
      <c r="C52" s="202" t="s">
        <v>101</v>
      </c>
      <c r="D52" s="84">
        <v>0</v>
      </c>
      <c r="E52" s="84">
        <v>0</v>
      </c>
      <c r="F52" s="84">
        <f t="shared" si="11"/>
        <v>0</v>
      </c>
      <c r="G52" s="84">
        <v>2308.5500000000002</v>
      </c>
      <c r="H52" s="84">
        <f t="shared" si="9"/>
        <v>11.542750000000002</v>
      </c>
      <c r="I52" s="84">
        <f t="shared" si="10"/>
        <v>2320.0927500000003</v>
      </c>
      <c r="M52" s="159"/>
      <c r="N52" s="159"/>
      <c r="O52" s="159"/>
      <c r="P52" s="159"/>
    </row>
    <row r="53" spans="1:16" s="157" customFormat="1" ht="14.25">
      <c r="A53" s="191" t="s">
        <v>105</v>
      </c>
      <c r="B53" s="192" t="s">
        <v>106</v>
      </c>
      <c r="C53" s="202" t="s">
        <v>107</v>
      </c>
      <c r="D53" s="84">
        <v>96188</v>
      </c>
      <c r="E53" s="84">
        <v>1100</v>
      </c>
      <c r="F53" s="84">
        <f t="shared" si="11"/>
        <v>11886</v>
      </c>
      <c r="G53" s="84">
        <v>2308.5500000000002</v>
      </c>
      <c r="H53" s="84">
        <f>(D53-E53+F53+G53)*0.005</f>
        <v>546.41275000000007</v>
      </c>
      <c r="I53" s="84">
        <f>D53-E53+F53+H53+G53</f>
        <v>109828.96275000001</v>
      </c>
      <c r="M53" s="159"/>
      <c r="N53" s="159"/>
      <c r="O53" s="159"/>
      <c r="P53" s="159"/>
    </row>
    <row r="54" spans="1:16" s="157" customFormat="1" ht="14.25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159"/>
      <c r="N54" s="159"/>
      <c r="O54" s="159"/>
      <c r="P54" s="159"/>
    </row>
    <row r="55" spans="1:16" s="157" customFormat="1" ht="14.25">
      <c r="A55" s="191" t="s">
        <v>108</v>
      </c>
      <c r="B55" s="192" t="s">
        <v>111</v>
      </c>
      <c r="C55" s="193" t="s">
        <v>98</v>
      </c>
      <c r="D55" s="84">
        <v>96790</v>
      </c>
      <c r="E55" s="84">
        <v>1100</v>
      </c>
      <c r="F55" s="84">
        <f t="shared" ref="F55" si="14">(D55-E55)*0.125</f>
        <v>11961.25</v>
      </c>
      <c r="G55" s="84">
        <v>2308.5500000000002</v>
      </c>
      <c r="H55" s="84">
        <f t="shared" ref="H55" si="15">(D55-E55+F55+G55)*0.005</f>
        <v>549.79899999999998</v>
      </c>
      <c r="I55" s="84">
        <f t="shared" ref="I55" si="16">D55-E55+F55+H55+G55</f>
        <v>110509.599</v>
      </c>
      <c r="M55" s="159"/>
      <c r="N55" s="159"/>
      <c r="O55" s="159"/>
      <c r="P55" s="159"/>
    </row>
    <row r="56" spans="1:16" s="113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14"/>
      <c r="N56" s="114"/>
      <c r="O56" s="114"/>
      <c r="P56" s="114"/>
    </row>
    <row r="57" spans="1:16" s="157" customFormat="1" ht="14.25">
      <c r="A57" s="191" t="s">
        <v>85</v>
      </c>
      <c r="B57" s="192" t="s">
        <v>86</v>
      </c>
      <c r="C57" s="200" t="s">
        <v>87</v>
      </c>
      <c r="D57" s="84">
        <v>91252</v>
      </c>
      <c r="E57" s="84">
        <v>1100</v>
      </c>
      <c r="F57" s="84">
        <f t="shared" ref="F57:F64" si="17">(D57-E57)*0.125</f>
        <v>11269</v>
      </c>
      <c r="G57" s="84">
        <v>2308.5500000000002</v>
      </c>
      <c r="H57" s="84">
        <f t="shared" si="9"/>
        <v>518.64774999999997</v>
      </c>
      <c r="I57" s="84">
        <f t="shared" si="10"/>
        <v>104248.19775000001</v>
      </c>
      <c r="M57" s="159"/>
      <c r="N57" s="159"/>
      <c r="O57" s="159"/>
      <c r="P57" s="159"/>
    </row>
    <row r="58" spans="1:16" s="160" customFormat="1" ht="14.25">
      <c r="A58" s="191" t="s">
        <v>88</v>
      </c>
      <c r="B58" s="192" t="s">
        <v>89</v>
      </c>
      <c r="C58" s="200" t="s">
        <v>90</v>
      </c>
      <c r="D58" s="86">
        <v>97009</v>
      </c>
      <c r="E58" s="84">
        <v>1100</v>
      </c>
      <c r="F58" s="84">
        <f t="shared" si="17"/>
        <v>11988.625</v>
      </c>
      <c r="G58" s="84">
        <v>2308.5500000000002</v>
      </c>
      <c r="H58" s="84">
        <f t="shared" si="9"/>
        <v>551.03087500000004</v>
      </c>
      <c r="I58" s="84">
        <f t="shared" si="10"/>
        <v>110757.205875</v>
      </c>
    </row>
    <row r="59" spans="1:16" s="157" customFormat="1" ht="14.25">
      <c r="A59" s="191" t="s">
        <v>63</v>
      </c>
      <c r="B59" s="192" t="s">
        <v>112</v>
      </c>
      <c r="C59" s="203"/>
      <c r="D59" s="84">
        <v>80416</v>
      </c>
      <c r="E59" s="84">
        <v>0</v>
      </c>
      <c r="F59" s="84">
        <f t="shared" si="17"/>
        <v>10052</v>
      </c>
      <c r="G59" s="84">
        <v>2308.5500000000002</v>
      </c>
      <c r="H59" s="84">
        <f t="shared" si="9"/>
        <v>463.88275000000004</v>
      </c>
      <c r="I59" s="84">
        <f t="shared" si="10"/>
        <v>93240.432750000007</v>
      </c>
      <c r="M59" s="159"/>
      <c r="N59" s="159"/>
      <c r="O59" s="159"/>
      <c r="P59" s="159"/>
    </row>
    <row r="60" spans="1:16" s="157" customFormat="1" ht="14.25">
      <c r="A60" s="191" t="s">
        <v>63</v>
      </c>
      <c r="B60" s="192" t="s">
        <v>113</v>
      </c>
      <c r="C60" s="203"/>
      <c r="D60" s="84">
        <v>82257</v>
      </c>
      <c r="E60" s="84">
        <v>0</v>
      </c>
      <c r="F60" s="84">
        <f t="shared" si="17"/>
        <v>10282.125</v>
      </c>
      <c r="G60" s="84">
        <v>2308.5500000000002</v>
      </c>
      <c r="H60" s="84">
        <f t="shared" si="9"/>
        <v>474.23837500000002</v>
      </c>
      <c r="I60" s="84">
        <f t="shared" si="10"/>
        <v>95321.913375000004</v>
      </c>
      <c r="M60" s="159"/>
      <c r="N60" s="159"/>
      <c r="O60" s="159"/>
      <c r="P60" s="159"/>
    </row>
    <row r="61" spans="1:16" s="157" customFormat="1" ht="14.25">
      <c r="A61" s="191" t="s">
        <v>63</v>
      </c>
      <c r="B61" s="192" t="s">
        <v>115</v>
      </c>
      <c r="C61" s="203"/>
      <c r="D61" s="84">
        <v>84496</v>
      </c>
      <c r="E61" s="84">
        <v>0</v>
      </c>
      <c r="F61" s="84">
        <f t="shared" si="17"/>
        <v>10562</v>
      </c>
      <c r="G61" s="84">
        <v>2308.5500000000002</v>
      </c>
      <c r="H61" s="84">
        <f t="shared" si="9"/>
        <v>486.83275000000003</v>
      </c>
      <c r="I61" s="84">
        <f t="shared" si="10"/>
        <v>97853.382750000004</v>
      </c>
      <c r="M61" s="158"/>
      <c r="N61" s="158"/>
      <c r="O61" s="158"/>
      <c r="P61" s="158"/>
    </row>
    <row r="62" spans="1:16" s="157" customFormat="1" ht="14.25">
      <c r="A62" s="191" t="s">
        <v>63</v>
      </c>
      <c r="B62" s="192" t="s">
        <v>114</v>
      </c>
      <c r="C62" s="203"/>
      <c r="D62" s="84">
        <v>81759</v>
      </c>
      <c r="E62" s="84">
        <v>0</v>
      </c>
      <c r="F62" s="84">
        <f t="shared" si="17"/>
        <v>10219.875</v>
      </c>
      <c r="G62" s="84">
        <v>2308.5500000000002</v>
      </c>
      <c r="H62" s="84">
        <f t="shared" si="9"/>
        <v>471.43712500000004</v>
      </c>
      <c r="I62" s="84">
        <f t="shared" si="10"/>
        <v>94758.862125</v>
      </c>
      <c r="M62" s="158"/>
      <c r="N62" s="158"/>
      <c r="O62" s="158"/>
      <c r="P62" s="158"/>
    </row>
    <row r="63" spans="1:16" s="157" customFormat="1" ht="14.25">
      <c r="A63" s="191" t="s">
        <v>63</v>
      </c>
      <c r="B63" s="192" t="s">
        <v>116</v>
      </c>
      <c r="C63" s="203"/>
      <c r="D63" s="84">
        <v>82748</v>
      </c>
      <c r="E63" s="84">
        <v>0</v>
      </c>
      <c r="F63" s="84">
        <f t="shared" si="17"/>
        <v>10343.5</v>
      </c>
      <c r="G63" s="84">
        <v>2308.5500000000002</v>
      </c>
      <c r="H63" s="84">
        <f t="shared" si="9"/>
        <v>477.00025000000005</v>
      </c>
      <c r="I63" s="84">
        <f t="shared" si="10"/>
        <v>95877.05025</v>
      </c>
      <c r="M63" s="158"/>
      <c r="N63" s="158"/>
      <c r="O63" s="158"/>
      <c r="P63" s="158"/>
    </row>
    <row r="64" spans="1:16" s="157" customFormat="1" thickBot="1">
      <c r="A64" s="204" t="s">
        <v>63</v>
      </c>
      <c r="B64" s="205" t="s">
        <v>117</v>
      </c>
      <c r="C64" s="203"/>
      <c r="D64" s="84">
        <v>82157</v>
      </c>
      <c r="E64" s="84">
        <v>0</v>
      </c>
      <c r="F64" s="84">
        <f t="shared" si="17"/>
        <v>10269.625</v>
      </c>
      <c r="G64" s="84">
        <v>2308.5500000000002</v>
      </c>
      <c r="H64" s="84">
        <f>(D64-E64+F64+G64)*0.005</f>
        <v>473.67587500000002</v>
      </c>
      <c r="I64" s="84">
        <f>D64-E64+F64+H64+G64</f>
        <v>95208.850875000004</v>
      </c>
      <c r="M64" s="158"/>
      <c r="N64" s="158"/>
      <c r="O64" s="158"/>
      <c r="P64" s="158"/>
    </row>
    <row r="65" spans="1:16" s="157" customFormat="1" thickBot="1">
      <c r="A65" s="195"/>
      <c r="B65" s="206"/>
      <c r="C65" s="207"/>
      <c r="D65" s="208"/>
      <c r="E65" s="208"/>
      <c r="F65" s="208"/>
      <c r="G65" s="208"/>
      <c r="H65" s="208"/>
      <c r="I65" s="208"/>
      <c r="M65" s="159"/>
      <c r="N65" s="159"/>
      <c r="O65" s="159"/>
      <c r="P65" s="159"/>
    </row>
    <row r="66" spans="1:16" s="157" customFormat="1" ht="15.75" thickBot="1">
      <c r="A66" s="504" t="s">
        <v>118</v>
      </c>
      <c r="B66" s="505"/>
      <c r="C66" s="505"/>
      <c r="D66" s="505"/>
      <c r="E66" s="505"/>
      <c r="F66" s="505"/>
      <c r="G66" s="505"/>
      <c r="H66" s="505"/>
      <c r="I66" s="506"/>
      <c r="M66" s="159"/>
      <c r="N66" s="159"/>
      <c r="O66" s="159"/>
      <c r="P66" s="159"/>
    </row>
    <row r="67" spans="1:16" s="157" customFormat="1">
      <c r="A67" s="485" t="s">
        <v>7</v>
      </c>
      <c r="B67" s="485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159"/>
      <c r="N67" s="159"/>
      <c r="O67" s="159"/>
      <c r="P67" s="159"/>
    </row>
    <row r="68" spans="1:16" s="157" customFormat="1" ht="14.25">
      <c r="A68" s="209" t="s">
        <v>124</v>
      </c>
      <c r="B68" s="210" t="s">
        <v>125</v>
      </c>
      <c r="C68" s="193" t="s">
        <v>68</v>
      </c>
      <c r="D68" s="86">
        <v>89222</v>
      </c>
      <c r="E68" s="84">
        <v>1100</v>
      </c>
      <c r="F68" s="84">
        <f>(D68-E68)*0.125</f>
        <v>11015.25</v>
      </c>
      <c r="G68" s="84">
        <v>2308.5500000000002</v>
      </c>
      <c r="H68" s="84">
        <f>(D68-E68+F68+G68)*0.005</f>
        <v>507.22900000000004</v>
      </c>
      <c r="I68" s="84">
        <f>D68-E68+F68+H68+G68</f>
        <v>101953.02900000001</v>
      </c>
      <c r="M68" s="159"/>
      <c r="N68" s="159"/>
      <c r="O68" s="159"/>
      <c r="P68" s="159"/>
    </row>
    <row r="69" spans="1:16" s="157" customFormat="1" ht="14.25">
      <c r="A69" s="209" t="s">
        <v>124</v>
      </c>
      <c r="B69" s="210" t="s">
        <v>126</v>
      </c>
      <c r="C69" s="193" t="s">
        <v>127</v>
      </c>
      <c r="D69" s="86">
        <v>89267</v>
      </c>
      <c r="E69" s="84">
        <v>1100</v>
      </c>
      <c r="F69" s="84">
        <f t="shared" ref="F69:F78" si="18">(D69-E69)*0.125</f>
        <v>11020.875</v>
      </c>
      <c r="G69" s="84">
        <v>2308.5500000000002</v>
      </c>
      <c r="H69" s="84">
        <f t="shared" ref="H69:H78" si="19">(D69-E69+F69+G69)*0.005</f>
        <v>507.48212500000005</v>
      </c>
      <c r="I69" s="84">
        <f t="shared" ref="I69:I78" si="20">D69-E69+F69+H69+G69</f>
        <v>102003.907125</v>
      </c>
      <c r="M69" s="159"/>
      <c r="N69" s="159"/>
      <c r="O69" s="159"/>
      <c r="P69" s="159"/>
    </row>
    <row r="70" spans="1:16" s="156" customFormat="1" ht="14.25">
      <c r="A70" s="209" t="s">
        <v>124</v>
      </c>
      <c r="B70" s="210" t="s">
        <v>128</v>
      </c>
      <c r="C70" s="193" t="s">
        <v>127</v>
      </c>
      <c r="D70" s="86">
        <v>89765</v>
      </c>
      <c r="E70" s="84">
        <v>1100</v>
      </c>
      <c r="F70" s="84">
        <f t="shared" si="18"/>
        <v>11083.125</v>
      </c>
      <c r="G70" s="84">
        <v>2308.5500000000002</v>
      </c>
      <c r="H70" s="84">
        <f t="shared" si="19"/>
        <v>510.28337500000004</v>
      </c>
      <c r="I70" s="84">
        <f t="shared" si="20"/>
        <v>102566.958375</v>
      </c>
      <c r="J70" s="160"/>
      <c r="M70" s="166"/>
      <c r="N70" s="166"/>
      <c r="O70" s="166"/>
      <c r="P70" s="166"/>
    </row>
    <row r="71" spans="1:16" s="156" customFormat="1" ht="14.25">
      <c r="A71" s="209" t="s">
        <v>129</v>
      </c>
      <c r="B71" s="210" t="s">
        <v>130</v>
      </c>
      <c r="C71" s="193" t="s">
        <v>131</v>
      </c>
      <c r="D71" s="86">
        <v>91610</v>
      </c>
      <c r="E71" s="84">
        <v>1100</v>
      </c>
      <c r="F71" s="84">
        <f t="shared" si="18"/>
        <v>11313.75</v>
      </c>
      <c r="G71" s="84">
        <v>2308.5500000000002</v>
      </c>
      <c r="H71" s="84">
        <f t="shared" si="19"/>
        <v>520.66150000000005</v>
      </c>
      <c r="I71" s="84">
        <f t="shared" si="20"/>
        <v>104652.9615</v>
      </c>
      <c r="M71" s="166"/>
      <c r="N71" s="166"/>
      <c r="O71" s="166"/>
      <c r="P71" s="166"/>
    </row>
    <row r="72" spans="1:16" s="156" customFormat="1" ht="14.25">
      <c r="A72" s="209" t="s">
        <v>132</v>
      </c>
      <c r="B72" s="210" t="s">
        <v>133</v>
      </c>
      <c r="C72" s="193" t="s">
        <v>134</v>
      </c>
      <c r="D72" s="86">
        <v>91609</v>
      </c>
      <c r="E72" s="84">
        <v>1100</v>
      </c>
      <c r="F72" s="84">
        <f t="shared" si="18"/>
        <v>11313.625</v>
      </c>
      <c r="G72" s="84">
        <v>2308.5500000000002</v>
      </c>
      <c r="H72" s="84">
        <f>(D72-E72+F72+G72)*0.005</f>
        <v>520.65587500000004</v>
      </c>
      <c r="I72" s="84">
        <f>D72-E72+F72+H72+G72</f>
        <v>104651.830875</v>
      </c>
      <c r="M72" s="166"/>
      <c r="N72" s="166"/>
      <c r="O72" s="166"/>
      <c r="P72" s="166"/>
    </row>
    <row r="73" spans="1:16" s="141" customFormat="1" ht="14.25">
      <c r="A73" s="209" t="s">
        <v>132</v>
      </c>
      <c r="B73" s="210" t="s">
        <v>135</v>
      </c>
      <c r="C73" s="193" t="s">
        <v>134</v>
      </c>
      <c r="D73" s="86">
        <v>93390</v>
      </c>
      <c r="E73" s="84">
        <v>1100</v>
      </c>
      <c r="F73" s="84">
        <f t="shared" si="18"/>
        <v>11536.25</v>
      </c>
      <c r="G73" s="84">
        <v>2308.5500000000002</v>
      </c>
      <c r="H73" s="84">
        <f t="shared" si="19"/>
        <v>530.67399999999998</v>
      </c>
      <c r="I73" s="84">
        <f t="shared" si="20"/>
        <v>106665.474</v>
      </c>
      <c r="M73" s="153"/>
      <c r="N73" s="153"/>
      <c r="O73" s="153"/>
      <c r="P73" s="153"/>
    </row>
    <row r="74" spans="1:16" s="160" customFormat="1" ht="14.25">
      <c r="A74" s="209" t="s">
        <v>119</v>
      </c>
      <c r="B74" s="210" t="s">
        <v>120</v>
      </c>
      <c r="C74" s="193" t="s">
        <v>121</v>
      </c>
      <c r="D74" s="86">
        <v>92559</v>
      </c>
      <c r="E74" s="84">
        <v>1100</v>
      </c>
      <c r="F74" s="84">
        <f t="shared" si="18"/>
        <v>11432.375</v>
      </c>
      <c r="G74" s="84">
        <v>2308.5500000000002</v>
      </c>
      <c r="H74" s="84">
        <f t="shared" si="19"/>
        <v>525.99962500000004</v>
      </c>
      <c r="I74" s="84">
        <f t="shared" si="20"/>
        <v>105725.924625</v>
      </c>
      <c r="J74" s="156"/>
      <c r="M74" s="162"/>
      <c r="N74" s="162"/>
      <c r="O74" s="162"/>
      <c r="P74" s="162"/>
    </row>
    <row r="75" spans="1:16" s="160" customFormat="1" ht="14.25">
      <c r="A75" s="211" t="s">
        <v>119</v>
      </c>
      <c r="B75" s="212" t="s">
        <v>122</v>
      </c>
      <c r="C75" s="193" t="s">
        <v>123</v>
      </c>
      <c r="D75" s="86">
        <v>92857</v>
      </c>
      <c r="E75" s="84">
        <v>1100</v>
      </c>
      <c r="F75" s="84">
        <f t="shared" si="18"/>
        <v>11469.625</v>
      </c>
      <c r="G75" s="84">
        <v>2308.5500000000002</v>
      </c>
      <c r="H75" s="84">
        <f>(D75-E75+F75+G75)*0.005</f>
        <v>527.67587500000002</v>
      </c>
      <c r="I75" s="84">
        <f>D75-E75+F75+H75+G75</f>
        <v>106062.850875</v>
      </c>
      <c r="J75" s="156"/>
      <c r="M75" s="162"/>
      <c r="N75" s="162"/>
      <c r="O75" s="162"/>
      <c r="P75" s="162"/>
    </row>
    <row r="76" spans="1:16" s="157" customFormat="1" ht="14.25">
      <c r="A76" s="191" t="s">
        <v>63</v>
      </c>
      <c r="B76" s="192" t="s">
        <v>136</v>
      </c>
      <c r="C76" s="203"/>
      <c r="D76" s="84">
        <v>87131</v>
      </c>
      <c r="E76" s="84">
        <v>0</v>
      </c>
      <c r="F76" s="84">
        <f t="shared" si="18"/>
        <v>10891.375</v>
      </c>
      <c r="G76" s="84">
        <v>2308.5500000000002</v>
      </c>
      <c r="H76" s="84">
        <f t="shared" si="19"/>
        <v>501.65462500000001</v>
      </c>
      <c r="I76" s="84">
        <f t="shared" si="20"/>
        <v>100832.579625</v>
      </c>
      <c r="J76" s="160"/>
      <c r="M76" s="159"/>
      <c r="N76" s="159"/>
      <c r="O76" s="159"/>
      <c r="P76" s="159"/>
    </row>
    <row r="77" spans="1:16" s="157" customFormat="1" ht="14.25">
      <c r="A77" s="191" t="s">
        <v>63</v>
      </c>
      <c r="B77" s="192" t="s">
        <v>137</v>
      </c>
      <c r="C77" s="203"/>
      <c r="D77" s="84">
        <v>85142</v>
      </c>
      <c r="E77" s="84">
        <v>0</v>
      </c>
      <c r="F77" s="84">
        <f t="shared" si="18"/>
        <v>10642.75</v>
      </c>
      <c r="G77" s="84">
        <v>2308.5500000000002</v>
      </c>
      <c r="H77" s="84">
        <f t="shared" si="19"/>
        <v>490.4665</v>
      </c>
      <c r="I77" s="84">
        <f t="shared" si="20"/>
        <v>98583.766499999998</v>
      </c>
      <c r="M77" s="159"/>
      <c r="N77" s="159"/>
      <c r="O77" s="159"/>
      <c r="P77" s="159"/>
    </row>
    <row r="78" spans="1:16" s="157" customFormat="1" thickBot="1">
      <c r="A78" s="204" t="s">
        <v>63</v>
      </c>
      <c r="B78" s="205" t="s">
        <v>138</v>
      </c>
      <c r="C78" s="213"/>
      <c r="D78" s="84">
        <v>85491</v>
      </c>
      <c r="E78" s="84">
        <v>0</v>
      </c>
      <c r="F78" s="84">
        <f t="shared" si="18"/>
        <v>10686.375</v>
      </c>
      <c r="G78" s="84">
        <v>2308.5500000000002</v>
      </c>
      <c r="H78" s="84">
        <f t="shared" si="19"/>
        <v>492.42962500000004</v>
      </c>
      <c r="I78" s="84">
        <f t="shared" si="20"/>
        <v>98978.354625000007</v>
      </c>
      <c r="M78" s="159"/>
      <c r="N78" s="159"/>
      <c r="O78" s="159"/>
      <c r="P78" s="159"/>
    </row>
    <row r="79" spans="1:16" s="157" customFormat="1" thickBot="1">
      <c r="A79" s="214"/>
      <c r="B79" s="215"/>
      <c r="C79" s="216"/>
      <c r="D79" s="217"/>
      <c r="E79" s="217"/>
      <c r="F79" s="198"/>
      <c r="G79" s="198"/>
      <c r="H79" s="198"/>
      <c r="I79" s="198"/>
      <c r="M79" s="159"/>
      <c r="N79" s="159"/>
      <c r="O79" s="159"/>
      <c r="P79" s="159"/>
    </row>
    <row r="80" spans="1:16" s="157" customFormat="1" ht="15.75" thickBot="1">
      <c r="A80" s="467" t="s">
        <v>139</v>
      </c>
      <c r="B80" s="468"/>
      <c r="C80" s="468"/>
      <c r="D80" s="468"/>
      <c r="E80" s="469"/>
      <c r="F80" s="208"/>
      <c r="G80" s="208"/>
      <c r="H80" s="208"/>
      <c r="I80" s="208"/>
      <c r="M80" s="159"/>
      <c r="N80" s="159"/>
      <c r="O80" s="159"/>
      <c r="P80" s="159"/>
    </row>
    <row r="81" spans="1:16" s="157" customFormat="1" ht="15.75" thickBot="1">
      <c r="A81" s="467" t="s">
        <v>140</v>
      </c>
      <c r="B81" s="469"/>
      <c r="C81" s="137"/>
      <c r="D81" s="472" t="s">
        <v>141</v>
      </c>
      <c r="E81" s="473"/>
      <c r="F81" s="208"/>
      <c r="G81" s="208"/>
      <c r="H81" s="208"/>
      <c r="I81" s="208"/>
      <c r="M81" s="159"/>
      <c r="N81" s="159"/>
      <c r="O81" s="159"/>
      <c r="P81" s="159"/>
    </row>
    <row r="82" spans="1:16" s="157" customFormat="1" ht="14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159"/>
      <c r="N82" s="159"/>
      <c r="O82" s="159"/>
      <c r="P82" s="159"/>
    </row>
    <row r="83" spans="1:16" s="157" customFormat="1" ht="14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159"/>
      <c r="N83" s="159"/>
      <c r="O83" s="159"/>
      <c r="P83" s="159"/>
    </row>
    <row r="84" spans="1:16" s="157" customFormat="1" ht="14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159"/>
      <c r="N84" s="159"/>
      <c r="O84" s="159"/>
      <c r="P84" s="159"/>
    </row>
    <row r="85" spans="1:16" s="157" customFormat="1" ht="14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159"/>
      <c r="N85" s="159"/>
      <c r="O85" s="159"/>
      <c r="P85" s="159"/>
    </row>
    <row r="86" spans="1:16" s="157" customFormat="1" ht="14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157" customFormat="1" ht="14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157" customFormat="1" ht="14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157" customFormat="1" ht="14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4.25">
      <c r="A90" s="195"/>
      <c r="B90" s="226"/>
      <c r="C90" s="207"/>
      <c r="D90" s="227"/>
      <c r="E90" s="228"/>
      <c r="F90" s="208"/>
      <c r="G90" s="208"/>
      <c r="H90" s="208"/>
      <c r="I90" s="208"/>
    </row>
    <row r="91" spans="1:16" s="157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  <c r="I91" s="170"/>
    </row>
    <row r="92" spans="1:16" s="157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  <c r="I92" s="188"/>
    </row>
    <row r="93" spans="1:16" s="157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  <c r="I93" s="188"/>
    </row>
    <row r="94" spans="1:16" s="94" customFormat="1" ht="15.75">
      <c r="A94" s="229"/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 ht="15.75">
      <c r="A95" s="229"/>
      <c r="B95" s="230"/>
      <c r="C95" s="188"/>
      <c r="D95" s="188"/>
      <c r="E95" s="188"/>
      <c r="F95" s="188"/>
      <c r="G95" s="188"/>
      <c r="H95" s="188"/>
      <c r="I95" s="188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B103" s="189"/>
      <c r="C103" s="190"/>
      <c r="D103" s="190"/>
      <c r="E103" s="190"/>
      <c r="F103" s="190"/>
      <c r="G103" s="190"/>
      <c r="H103" s="190"/>
      <c r="I103" s="190"/>
    </row>
    <row r="105" spans="1:9">
      <c r="A105" s="12"/>
      <c r="B105" s="12"/>
      <c r="C105" s="13"/>
      <c r="D105" s="13"/>
      <c r="E105" s="13"/>
      <c r="F105" s="9"/>
      <c r="G105" s="9"/>
      <c r="H105" s="9"/>
      <c r="I105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25" top="0.33" bottom="0.24" header="0.19" footer="0.17"/>
  <pageSetup scale="5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C101"/>
  <sheetViews>
    <sheetView topLeftCell="A16" workbookViewId="0">
      <selection activeCell="D36" sqref="D36"/>
    </sheetView>
  </sheetViews>
  <sheetFormatPr defaultColWidth="14.85546875" defaultRowHeight="15"/>
  <cols>
    <col min="1" max="1" width="26.85546875" customWidth="1"/>
    <col min="2" max="2" width="23.42578125" style="1" customWidth="1"/>
    <col min="3" max="3" width="17.42578125" style="2" customWidth="1"/>
    <col min="4" max="4" width="22.42578125" style="2" customWidth="1"/>
    <col min="5" max="5" width="11.85546875" style="2" customWidth="1"/>
    <col min="6" max="6" width="14.85546875" style="2"/>
    <col min="7" max="7" width="11.42578125" style="2" customWidth="1"/>
    <col min="8" max="8" width="24.7109375" style="2" customWidth="1"/>
    <col min="9" max="9" width="26.85546875" style="2" customWidth="1"/>
  </cols>
  <sheetData>
    <row r="1" spans="1:16" ht="56.2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6.5" thickBot="1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s="71" customFormat="1" ht="28.5" customHeight="1">
      <c r="A5" s="453" t="s">
        <v>161</v>
      </c>
      <c r="B5" s="454"/>
      <c r="C5" s="454"/>
      <c r="D5" s="454"/>
      <c r="E5" s="454"/>
      <c r="F5" s="454"/>
      <c r="G5" s="454"/>
      <c r="H5" s="482"/>
      <c r="I5" s="73" t="s">
        <v>164</v>
      </c>
    </row>
    <row r="6" spans="1:16" s="71" customFormat="1" ht="16.5" thickBot="1">
      <c r="A6" s="455"/>
      <c r="B6" s="456"/>
      <c r="C6" s="456"/>
      <c r="D6" s="456"/>
      <c r="E6" s="456"/>
      <c r="F6" s="456"/>
      <c r="G6" s="456"/>
      <c r="H6" s="483"/>
      <c r="I6" s="4" t="s">
        <v>272</v>
      </c>
    </row>
    <row r="7" spans="1:16" s="75" customFormat="1" ht="15.75" thickBot="1">
      <c r="A7" s="497" t="s">
        <v>6</v>
      </c>
      <c r="B7" s="498"/>
      <c r="C7" s="498"/>
      <c r="D7" s="498"/>
      <c r="E7" s="498"/>
      <c r="F7" s="498"/>
      <c r="G7" s="498"/>
      <c r="H7" s="498"/>
      <c r="I7" s="499"/>
    </row>
    <row r="8" spans="1:16" s="137" customFormat="1">
      <c r="A8" s="485" t="s">
        <v>7</v>
      </c>
      <c r="B8" s="485"/>
      <c r="C8" s="155" t="s">
        <v>8</v>
      </c>
      <c r="D8" s="155" t="s">
        <v>9</v>
      </c>
      <c r="E8" s="155" t="s">
        <v>10</v>
      </c>
      <c r="F8" s="155" t="s">
        <v>11</v>
      </c>
      <c r="G8" s="155" t="s">
        <v>12</v>
      </c>
      <c r="H8" s="155" t="s">
        <v>13</v>
      </c>
      <c r="I8" s="15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73592</v>
      </c>
      <c r="E9" s="84">
        <v>1100</v>
      </c>
      <c r="F9" s="84">
        <f t="shared" ref="F9:F17" si="0">(D9-E9)*0.125</f>
        <v>9061.5</v>
      </c>
      <c r="G9" s="84">
        <v>2260.06</v>
      </c>
      <c r="H9" s="84">
        <f t="shared" ref="H9:H35" si="1">(D9-E9+F9+G9)*0.005</f>
        <v>419.06779999999998</v>
      </c>
      <c r="I9" s="84">
        <f t="shared" ref="I9:I35" si="2">D9-E9+F9+H9+G9</f>
        <v>84232.627800000002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73592</v>
      </c>
      <c r="E10" s="84">
        <v>1100</v>
      </c>
      <c r="F10" s="84">
        <f t="shared" si="0"/>
        <v>9061.5</v>
      </c>
      <c r="G10" s="84">
        <v>2260.06</v>
      </c>
      <c r="H10" s="84">
        <f t="shared" si="1"/>
        <v>419.06779999999998</v>
      </c>
      <c r="I10" s="84">
        <f t="shared" si="2"/>
        <v>84232.627800000002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>
        <v>73601</v>
      </c>
      <c r="E11" s="84">
        <v>1100</v>
      </c>
      <c r="F11" s="84">
        <f t="shared" si="0"/>
        <v>9062.625</v>
      </c>
      <c r="G11" s="84">
        <v>2260.06</v>
      </c>
      <c r="H11" s="84">
        <f t="shared" si="1"/>
        <v>419.118425</v>
      </c>
      <c r="I11" s="84">
        <f t="shared" si="2"/>
        <v>84242.803424999991</v>
      </c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>
        <v>73598</v>
      </c>
      <c r="E12" s="84">
        <v>1100</v>
      </c>
      <c r="F12" s="84">
        <f t="shared" si="0"/>
        <v>9062.25</v>
      </c>
      <c r="G12" s="84">
        <v>2260.06</v>
      </c>
      <c r="H12" s="84">
        <f t="shared" si="1"/>
        <v>419.10154999999997</v>
      </c>
      <c r="I12" s="84">
        <f t="shared" si="2"/>
        <v>84239.411550000004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74738</v>
      </c>
      <c r="E13" s="84">
        <v>1100</v>
      </c>
      <c r="F13" s="84">
        <f t="shared" si="0"/>
        <v>9204.75</v>
      </c>
      <c r="G13" s="84">
        <v>2260.06</v>
      </c>
      <c r="H13" s="84">
        <f t="shared" si="1"/>
        <v>425.51405</v>
      </c>
      <c r="I13" s="84">
        <f t="shared" si="2"/>
        <v>85528.324049999996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77199</v>
      </c>
      <c r="E14" s="84">
        <v>1100</v>
      </c>
      <c r="F14" s="84">
        <f t="shared" si="0"/>
        <v>9512.375</v>
      </c>
      <c r="G14" s="84">
        <v>2260.06</v>
      </c>
      <c r="H14" s="84">
        <f t="shared" si="1"/>
        <v>439.35717499999998</v>
      </c>
      <c r="I14" s="84">
        <f t="shared" si="2"/>
        <v>88310.792174999995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75483</v>
      </c>
      <c r="E15" s="84">
        <v>1100</v>
      </c>
      <c r="F15" s="84">
        <f t="shared" si="0"/>
        <v>9297.875</v>
      </c>
      <c r="G15" s="84">
        <v>2260.06</v>
      </c>
      <c r="H15" s="84">
        <f t="shared" si="1"/>
        <v>429.70467500000001</v>
      </c>
      <c r="I15" s="84">
        <f t="shared" si="2"/>
        <v>86370.639674999999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>
        <v>78473</v>
      </c>
      <c r="E16" s="84">
        <v>1100</v>
      </c>
      <c r="F16" s="84">
        <f t="shared" si="0"/>
        <v>9671.625</v>
      </c>
      <c r="G16" s="84">
        <v>2260.06</v>
      </c>
      <c r="H16" s="84">
        <f t="shared" si="1"/>
        <v>446.52342499999997</v>
      </c>
      <c r="I16" s="84">
        <f t="shared" si="2"/>
        <v>89751.208425000004</v>
      </c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>
        <v>78473</v>
      </c>
      <c r="E17" s="84">
        <v>1100</v>
      </c>
      <c r="F17" s="84">
        <f t="shared" si="0"/>
        <v>9671.625</v>
      </c>
      <c r="G17" s="84">
        <v>2260.06</v>
      </c>
      <c r="H17" s="84">
        <f>(D17-E17+F17+G17)*0.005</f>
        <v>446.52342499999997</v>
      </c>
      <c r="I17" s="84">
        <f t="shared" ref="I17" si="3">D17-E17+F17+H17+G17</f>
        <v>89751.208425000004</v>
      </c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>
        <v>78473</v>
      </c>
      <c r="E18" s="84">
        <v>1100</v>
      </c>
      <c r="F18" s="84">
        <f t="shared" ref="F18:F32" si="4">(D18-E18)*0.125</f>
        <v>9671.625</v>
      </c>
      <c r="G18" s="84">
        <v>2260.06</v>
      </c>
      <c r="H18" s="84">
        <f t="shared" si="1"/>
        <v>446.52342499999997</v>
      </c>
      <c r="I18" s="84">
        <f t="shared" si="2"/>
        <v>89751.208425000004</v>
      </c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78569</v>
      </c>
      <c r="E19" s="84">
        <v>1100</v>
      </c>
      <c r="F19" s="84">
        <f t="shared" si="4"/>
        <v>9683.625</v>
      </c>
      <c r="G19" s="84">
        <v>2260.06</v>
      </c>
      <c r="H19" s="84">
        <f t="shared" si="1"/>
        <v>447.063425</v>
      </c>
      <c r="I19" s="84">
        <f t="shared" si="2"/>
        <v>89859.748424999998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82946</v>
      </c>
      <c r="E21" s="84">
        <v>1100</v>
      </c>
      <c r="F21" s="84">
        <f t="shared" si="4"/>
        <v>10230.75</v>
      </c>
      <c r="G21" s="84">
        <v>2260.06</v>
      </c>
      <c r="H21" s="84">
        <f t="shared" si="1"/>
        <v>471.68405000000001</v>
      </c>
      <c r="I21" s="84">
        <f t="shared" si="2"/>
        <v>94808.494049999994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79464</v>
      </c>
      <c r="E22" s="84">
        <v>1100</v>
      </c>
      <c r="F22" s="84">
        <f t="shared" si="4"/>
        <v>9795.5</v>
      </c>
      <c r="G22" s="84">
        <v>2260.06</v>
      </c>
      <c r="H22" s="84">
        <f t="shared" si="1"/>
        <v>452.09780000000001</v>
      </c>
      <c r="I22" s="84">
        <f t="shared" si="2"/>
        <v>90871.657800000001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83992</v>
      </c>
      <c r="E23" s="84">
        <v>1100</v>
      </c>
      <c r="F23" s="84">
        <f t="shared" si="4"/>
        <v>10361.5</v>
      </c>
      <c r="G23" s="84">
        <v>2260.06</v>
      </c>
      <c r="H23" s="84">
        <f t="shared" si="1"/>
        <v>477.56779999999998</v>
      </c>
      <c r="I23" s="84">
        <f t="shared" si="2"/>
        <v>95991.127800000002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79581</v>
      </c>
      <c r="E25" s="84">
        <v>1100</v>
      </c>
      <c r="F25" s="84">
        <f t="shared" si="4"/>
        <v>9810.125</v>
      </c>
      <c r="G25" s="84">
        <v>2260.06</v>
      </c>
      <c r="H25" s="84">
        <f t="shared" si="1"/>
        <v>452.75592499999999</v>
      </c>
      <c r="I25" s="84">
        <f t="shared" si="2"/>
        <v>91003.940925000003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79959</v>
      </c>
      <c r="E26" s="84">
        <v>1100</v>
      </c>
      <c r="F26" s="84">
        <f t="shared" si="4"/>
        <v>9857.375</v>
      </c>
      <c r="G26" s="84">
        <v>2260.06</v>
      </c>
      <c r="H26" s="84">
        <f t="shared" si="1"/>
        <v>454.88217500000002</v>
      </c>
      <c r="I26" s="84">
        <f t="shared" si="2"/>
        <v>91431.317175000004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81255</v>
      </c>
      <c r="E27" s="84">
        <v>1100</v>
      </c>
      <c r="F27" s="84">
        <f>(D27-E27)*0.125</f>
        <v>10019.375</v>
      </c>
      <c r="G27" s="84">
        <v>2260.06</v>
      </c>
      <c r="H27" s="84">
        <f t="shared" si="1"/>
        <v>462.17217499999998</v>
      </c>
      <c r="I27" s="84">
        <f t="shared" si="2"/>
        <v>92896.607174999997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79942</v>
      </c>
      <c r="E28" s="84">
        <v>1100</v>
      </c>
      <c r="F28" s="84">
        <f>(D28-E28)*0.125</f>
        <v>9855.25</v>
      </c>
      <c r="G28" s="84">
        <v>2260.06</v>
      </c>
      <c r="H28" s="84">
        <f t="shared" si="1"/>
        <v>454.78654999999998</v>
      </c>
      <c r="I28" s="84">
        <f t="shared" si="2"/>
        <v>91412.096550000002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81451</v>
      </c>
      <c r="E29" s="84">
        <v>1100</v>
      </c>
      <c r="F29" s="84">
        <f>(D29-E29)*0.125</f>
        <v>10043.875</v>
      </c>
      <c r="G29" s="84">
        <v>2260.06</v>
      </c>
      <c r="H29" s="84">
        <f t="shared" si="1"/>
        <v>463.274675</v>
      </c>
      <c r="I29" s="84">
        <f t="shared" si="2"/>
        <v>93118.209674999991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80456</v>
      </c>
      <c r="E30" s="84">
        <v>1100</v>
      </c>
      <c r="F30" s="84">
        <f>(D30-E30)*0.125</f>
        <v>9919.5</v>
      </c>
      <c r="G30" s="84">
        <v>2260.06</v>
      </c>
      <c r="H30" s="84">
        <f t="shared" si="1"/>
        <v>457.67779999999999</v>
      </c>
      <c r="I30" s="84">
        <f t="shared" si="2"/>
        <v>91993.237800000003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>
        <v>79942</v>
      </c>
      <c r="E31" s="84">
        <v>1100</v>
      </c>
      <c r="F31" s="84">
        <f>(D31-E31)*0.125</f>
        <v>9855.25</v>
      </c>
      <c r="G31" s="84">
        <v>2260.06</v>
      </c>
      <c r="H31" s="84">
        <f t="shared" si="1"/>
        <v>454.78654999999998</v>
      </c>
      <c r="I31" s="84">
        <f t="shared" si="2"/>
        <v>91412.096550000002</v>
      </c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80957</v>
      </c>
      <c r="E32" s="84">
        <v>1100</v>
      </c>
      <c r="F32" s="84">
        <f t="shared" si="4"/>
        <v>9982.125</v>
      </c>
      <c r="G32" s="84">
        <v>2260.06</v>
      </c>
      <c r="H32" s="84">
        <f t="shared" si="1"/>
        <v>460.495925</v>
      </c>
      <c r="I32" s="84">
        <f t="shared" si="2"/>
        <v>92559.680924999993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80957</v>
      </c>
      <c r="E33" s="84">
        <v>1100</v>
      </c>
      <c r="F33" s="84">
        <f t="shared" ref="F33" si="5">(D33-E33)*0.125</f>
        <v>9982.125</v>
      </c>
      <c r="G33" s="84">
        <v>2260.06</v>
      </c>
      <c r="H33" s="84">
        <f t="shared" ref="H33" si="6">(D33-E33+F33+G33)*0.005</f>
        <v>460.495925</v>
      </c>
      <c r="I33" s="84">
        <f t="shared" ref="I33" si="7">D33-E33+F33+H33+G33</f>
        <v>92559.680924999993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68319</v>
      </c>
      <c r="E34" s="84">
        <v>1100</v>
      </c>
      <c r="F34" s="84">
        <f>(D34-E34)*0.125</f>
        <v>8402.375</v>
      </c>
      <c r="G34" s="84">
        <v>2260.06</v>
      </c>
      <c r="H34" s="84">
        <f t="shared" si="1"/>
        <v>389.407175</v>
      </c>
      <c r="I34" s="84">
        <f t="shared" si="2"/>
        <v>78270.842174999998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68319</v>
      </c>
      <c r="E35" s="84">
        <v>1100</v>
      </c>
      <c r="F35" s="84">
        <f>(D35-E35)*0.125</f>
        <v>8402.375</v>
      </c>
      <c r="G35" s="84">
        <v>2260.06</v>
      </c>
      <c r="H35" s="84">
        <f t="shared" si="1"/>
        <v>389.407175</v>
      </c>
      <c r="I35" s="84">
        <f t="shared" si="2"/>
        <v>78270.842174999998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500" t="s">
        <v>66</v>
      </c>
      <c r="B37" s="501"/>
      <c r="C37" s="501"/>
      <c r="D37" s="501"/>
      <c r="E37" s="501"/>
      <c r="F37" s="501"/>
      <c r="G37" s="501"/>
      <c r="H37" s="501"/>
      <c r="I37" s="502"/>
      <c r="M37" s="233"/>
      <c r="N37" s="233"/>
      <c r="O37" s="233"/>
      <c r="P37" s="233"/>
    </row>
    <row r="38" spans="1:237" s="237" customFormat="1">
      <c r="A38" s="503" t="s">
        <v>7</v>
      </c>
      <c r="B38" s="503"/>
      <c r="C38" s="199" t="s">
        <v>8</v>
      </c>
      <c r="D38" s="353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>
        <v>86287</v>
      </c>
      <c r="E39" s="84">
        <v>1100</v>
      </c>
      <c r="F39" s="84">
        <f t="shared" ref="F39:F44" si="8">(D39-E39)*0.125</f>
        <v>10648.375</v>
      </c>
      <c r="G39" s="84">
        <v>2260.06</v>
      </c>
      <c r="H39" s="84">
        <f t="shared" ref="H39:H62" si="9">(D39-E39+F39+G39)*0.005</f>
        <v>490.47717499999999</v>
      </c>
      <c r="I39" s="84">
        <f t="shared" ref="I39:I62" si="10">D39-E39+F39+H39+G39</f>
        <v>98585.912175000005</v>
      </c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>
        <v>86733</v>
      </c>
      <c r="E40" s="84">
        <v>1100</v>
      </c>
      <c r="F40" s="84">
        <f t="shared" si="8"/>
        <v>10704.125</v>
      </c>
      <c r="G40" s="84">
        <v>2260.06</v>
      </c>
      <c r="H40" s="84">
        <f>(D40-E40+F40+G40)*0.005</f>
        <v>492.98592500000001</v>
      </c>
      <c r="I40" s="84">
        <f>D40-E40+F40+H40+G40</f>
        <v>99090.170924999999</v>
      </c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86734</v>
      </c>
      <c r="E42" s="84">
        <v>1100</v>
      </c>
      <c r="F42" s="84">
        <f t="shared" si="8"/>
        <v>10704.25</v>
      </c>
      <c r="G42" s="84">
        <v>2260.06</v>
      </c>
      <c r="H42" s="84">
        <f>(D42-E42+F42+G42)*0.005</f>
        <v>492.99155000000002</v>
      </c>
      <c r="I42" s="84">
        <f>D42-E42+F42+H42+G42</f>
        <v>99091.301550000004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86237</v>
      </c>
      <c r="E43" s="84">
        <v>1100</v>
      </c>
      <c r="F43" s="84">
        <f t="shared" si="8"/>
        <v>10642.125</v>
      </c>
      <c r="G43" s="84">
        <v>2260.06</v>
      </c>
      <c r="H43" s="84">
        <f t="shared" si="9"/>
        <v>490.19592499999999</v>
      </c>
      <c r="I43" s="84">
        <f t="shared" si="10"/>
        <v>98529.380925000005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87729</v>
      </c>
      <c r="E44" s="84">
        <v>1100</v>
      </c>
      <c r="F44" s="84">
        <f t="shared" si="8"/>
        <v>10828.625</v>
      </c>
      <c r="G44" s="84">
        <v>2260.06</v>
      </c>
      <c r="H44" s="84">
        <f>(D44-E44+F44+G44)*0.005</f>
        <v>498.58842499999997</v>
      </c>
      <c r="I44" s="84">
        <f>D44-E44+F44+H44+G44</f>
        <v>100216.27342499999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89302</v>
      </c>
      <c r="E46" s="84">
        <v>1100</v>
      </c>
      <c r="F46" s="84">
        <f>(D46-E46)*0.125</f>
        <v>11025.25</v>
      </c>
      <c r="G46" s="84">
        <v>2260.06</v>
      </c>
      <c r="H46" s="84">
        <f t="shared" si="9"/>
        <v>507.43655000000001</v>
      </c>
      <c r="I46" s="84">
        <f t="shared" si="10"/>
        <v>101994.74655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87225</v>
      </c>
      <c r="E48" s="84">
        <v>1100</v>
      </c>
      <c r="F48" s="84">
        <f t="shared" ref="F48:F54" si="11">(D48-E48)*0.125</f>
        <v>10765.625</v>
      </c>
      <c r="G48" s="84">
        <v>2260.06</v>
      </c>
      <c r="H48" s="84">
        <f>(D48-E48+F48+G48)*0.005</f>
        <v>495.75342499999999</v>
      </c>
      <c r="I48" s="84">
        <f>D48-E48+F48+H48+G48</f>
        <v>99646.438425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87225</v>
      </c>
      <c r="E49" s="84">
        <v>1100</v>
      </c>
      <c r="F49" s="84">
        <f t="shared" si="11"/>
        <v>10765.625</v>
      </c>
      <c r="G49" s="84">
        <v>2260.06</v>
      </c>
      <c r="H49" s="84">
        <f t="shared" ref="H49" si="12">(D49-E49+F49+G49)*0.005</f>
        <v>495.75342499999999</v>
      </c>
      <c r="I49" s="84">
        <f t="shared" ref="I49" si="13">D49-E49+F49+H49+G49</f>
        <v>99646.438425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>
        <v>92774</v>
      </c>
      <c r="E50" s="84">
        <v>1100</v>
      </c>
      <c r="F50" s="84">
        <f t="shared" si="11"/>
        <v>11459.25</v>
      </c>
      <c r="G50" s="84">
        <v>2260.06</v>
      </c>
      <c r="H50" s="84">
        <f t="shared" si="9"/>
        <v>526.96654999999998</v>
      </c>
      <c r="I50" s="84">
        <f t="shared" si="10"/>
        <v>105920.27655</v>
      </c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>
        <v>0</v>
      </c>
      <c r="E51" s="84">
        <v>1100</v>
      </c>
      <c r="F51" s="84">
        <f t="shared" si="11"/>
        <v>-137.5</v>
      </c>
      <c r="G51" s="84">
        <v>2260.06</v>
      </c>
      <c r="H51" s="84">
        <f t="shared" si="9"/>
        <v>5.1128</v>
      </c>
      <c r="I51" s="84">
        <f t="shared" si="10"/>
        <v>1027.6728000000001</v>
      </c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>
        <v>96188</v>
      </c>
      <c r="E52" s="84">
        <v>1100</v>
      </c>
      <c r="F52" s="84">
        <f t="shared" si="11"/>
        <v>11886</v>
      </c>
      <c r="G52" s="84">
        <v>2260.06</v>
      </c>
      <c r="H52" s="84">
        <f>(D52-E52+F52+G52)*0.005</f>
        <v>546.1703</v>
      </c>
      <c r="I52" s="84">
        <f>D52-E52+F52+H52+G52</f>
        <v>109780.2303</v>
      </c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>
        <v>96790</v>
      </c>
      <c r="E54" s="84">
        <v>1100</v>
      </c>
      <c r="F54" s="84">
        <f t="shared" si="11"/>
        <v>11961.25</v>
      </c>
      <c r="G54" s="84">
        <v>2260.06</v>
      </c>
      <c r="H54" s="84">
        <f t="shared" ref="H54" si="14">(D54-E54+F54+G54)*0.005</f>
        <v>549.55655000000002</v>
      </c>
      <c r="I54" s="84">
        <f t="shared" ref="I54" si="15">D54-E54+F54+H54+G54</f>
        <v>110460.86654999999</v>
      </c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>
        <v>91252</v>
      </c>
      <c r="E56" s="84">
        <v>1100</v>
      </c>
      <c r="F56" s="84">
        <f t="shared" ref="F56:F63" si="16">(D56-E56)*0.125</f>
        <v>11269</v>
      </c>
      <c r="G56" s="84">
        <v>2260.06</v>
      </c>
      <c r="H56" s="84">
        <f t="shared" si="9"/>
        <v>518.40530000000001</v>
      </c>
      <c r="I56" s="84">
        <f t="shared" si="10"/>
        <v>104199.4653</v>
      </c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365">
        <v>97009</v>
      </c>
      <c r="E57" s="84">
        <v>1100</v>
      </c>
      <c r="F57" s="84">
        <f t="shared" si="16"/>
        <v>11988.625</v>
      </c>
      <c r="G57" s="84">
        <v>2260.06</v>
      </c>
      <c r="H57" s="84">
        <f t="shared" si="9"/>
        <v>550.78842499999996</v>
      </c>
      <c r="I57" s="84">
        <f t="shared" si="10"/>
        <v>110708.473425</v>
      </c>
    </row>
    <row r="58" spans="1:16" s="231" customFormat="1">
      <c r="A58" s="191" t="s">
        <v>63</v>
      </c>
      <c r="B58" s="192" t="s">
        <v>112</v>
      </c>
      <c r="C58" s="203"/>
      <c r="D58" s="84">
        <v>80416</v>
      </c>
      <c r="E58" s="84">
        <v>0</v>
      </c>
      <c r="F58" s="84">
        <f t="shared" si="16"/>
        <v>10052</v>
      </c>
      <c r="G58" s="84">
        <v>2260.06</v>
      </c>
      <c r="H58" s="84">
        <f t="shared" si="9"/>
        <v>463.64030000000002</v>
      </c>
      <c r="I58" s="84">
        <f t="shared" si="10"/>
        <v>93191.700299999997</v>
      </c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>
        <v>82257</v>
      </c>
      <c r="E59" s="84">
        <v>0</v>
      </c>
      <c r="F59" s="84">
        <f t="shared" si="16"/>
        <v>10282.125</v>
      </c>
      <c r="G59" s="84">
        <v>2260.06</v>
      </c>
      <c r="H59" s="84">
        <f t="shared" si="9"/>
        <v>473.995925</v>
      </c>
      <c r="I59" s="84">
        <f t="shared" si="10"/>
        <v>95273.180924999993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>
        <v>84496</v>
      </c>
      <c r="E60" s="84">
        <v>0</v>
      </c>
      <c r="F60" s="84">
        <f t="shared" si="16"/>
        <v>10562</v>
      </c>
      <c r="G60" s="84">
        <v>2260.06</v>
      </c>
      <c r="H60" s="84">
        <f t="shared" si="9"/>
        <v>486.59030000000001</v>
      </c>
      <c r="I60" s="84">
        <f t="shared" si="10"/>
        <v>97804.650299999994</v>
      </c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>
        <v>81759</v>
      </c>
      <c r="E61" s="84">
        <v>0</v>
      </c>
      <c r="F61" s="84">
        <f t="shared" si="16"/>
        <v>10219.875</v>
      </c>
      <c r="G61" s="84">
        <v>2260.06</v>
      </c>
      <c r="H61" s="84">
        <f t="shared" si="9"/>
        <v>471.19467500000002</v>
      </c>
      <c r="I61" s="84">
        <f t="shared" si="10"/>
        <v>94710.129675000004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>
        <v>82748</v>
      </c>
      <c r="E62" s="84">
        <v>0</v>
      </c>
      <c r="F62" s="84">
        <f t="shared" si="16"/>
        <v>10343.5</v>
      </c>
      <c r="G62" s="84">
        <v>2260.06</v>
      </c>
      <c r="H62" s="84">
        <f t="shared" si="9"/>
        <v>476.75779999999997</v>
      </c>
      <c r="I62" s="84">
        <f t="shared" si="10"/>
        <v>95828.317800000004</v>
      </c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>
        <v>82157</v>
      </c>
      <c r="E63" s="84">
        <v>0</v>
      </c>
      <c r="F63" s="84">
        <f t="shared" si="16"/>
        <v>10269.625</v>
      </c>
      <c r="G63" s="84">
        <v>2260.06</v>
      </c>
      <c r="H63" s="84">
        <f>(D63-E63+F63+G63)*0.005</f>
        <v>473.433425</v>
      </c>
      <c r="I63" s="84">
        <f>D63-E63+F63+H63+G63</f>
        <v>95160.118424999993</v>
      </c>
      <c r="M63" s="232"/>
      <c r="N63" s="232"/>
      <c r="O63" s="232"/>
      <c r="P63" s="232"/>
    </row>
    <row r="64" spans="1:16" s="231" customFormat="1" ht="15.75" thickBot="1">
      <c r="A64" s="504" t="s">
        <v>118</v>
      </c>
      <c r="B64" s="505"/>
      <c r="C64" s="505"/>
      <c r="D64" s="505"/>
      <c r="E64" s="505"/>
      <c r="F64" s="505"/>
      <c r="G64" s="505"/>
      <c r="H64" s="505"/>
      <c r="I64" s="506"/>
      <c r="M64" s="233"/>
      <c r="N64" s="233"/>
      <c r="O64" s="233"/>
      <c r="P64" s="233"/>
    </row>
    <row r="65" spans="1:16" s="231" customFormat="1">
      <c r="A65" s="485" t="s">
        <v>7</v>
      </c>
      <c r="B65" s="485"/>
      <c r="C65" s="155" t="s">
        <v>8</v>
      </c>
      <c r="D65" s="352" t="s">
        <v>9</v>
      </c>
      <c r="E65" s="155" t="s">
        <v>10</v>
      </c>
      <c r="F65" s="155" t="s">
        <v>11</v>
      </c>
      <c r="G65" s="155" t="s">
        <v>12</v>
      </c>
      <c r="H65" s="155" t="s">
        <v>13</v>
      </c>
      <c r="I65" s="155" t="s">
        <v>14</v>
      </c>
      <c r="M65" s="233"/>
      <c r="N65" s="233"/>
      <c r="O65" s="233"/>
      <c r="P65" s="233"/>
    </row>
    <row r="66" spans="1:16" s="231" customFormat="1">
      <c r="A66" s="209" t="s">
        <v>124</v>
      </c>
      <c r="B66" s="210" t="s">
        <v>125</v>
      </c>
      <c r="C66" s="193" t="s">
        <v>68</v>
      </c>
      <c r="D66" s="365">
        <v>89222</v>
      </c>
      <c r="E66" s="84">
        <v>1100</v>
      </c>
      <c r="F66" s="84">
        <f>(D66-E66)*0.125</f>
        <v>11015.25</v>
      </c>
      <c r="G66" s="84">
        <v>2260.06</v>
      </c>
      <c r="H66" s="84">
        <f>(D66-E66+F66+G66)*0.005</f>
        <v>506.98655000000002</v>
      </c>
      <c r="I66" s="84">
        <f>D66-E66+F66+H66+G66</f>
        <v>101904.29655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126</v>
      </c>
      <c r="C67" s="193" t="s">
        <v>127</v>
      </c>
      <c r="D67" s="365">
        <v>89267</v>
      </c>
      <c r="E67" s="84">
        <v>1100</v>
      </c>
      <c r="F67" s="84">
        <f t="shared" ref="F67:F76" si="17">(D67-E67)*0.125</f>
        <v>11020.875</v>
      </c>
      <c r="G67" s="84">
        <v>2260.06</v>
      </c>
      <c r="H67" s="84">
        <f t="shared" ref="H67:H76" si="18">(D67-E67+F67+G67)*0.005</f>
        <v>507.23967499999998</v>
      </c>
      <c r="I67" s="84">
        <f t="shared" ref="I67:I76" si="19">D67-E67+F67+H67+G67</f>
        <v>101955.174675</v>
      </c>
      <c r="M67" s="233"/>
      <c r="N67" s="233"/>
      <c r="O67" s="233"/>
      <c r="P67" s="233"/>
    </row>
    <row r="68" spans="1:16" s="137" customFormat="1">
      <c r="A68" s="209" t="s">
        <v>124</v>
      </c>
      <c r="B68" s="210" t="s">
        <v>128</v>
      </c>
      <c r="C68" s="193" t="s">
        <v>127</v>
      </c>
      <c r="D68" s="365">
        <v>89765</v>
      </c>
      <c r="E68" s="84">
        <v>1100</v>
      </c>
      <c r="F68" s="84">
        <f t="shared" si="17"/>
        <v>11083.125</v>
      </c>
      <c r="G68" s="84">
        <v>2260.06</v>
      </c>
      <c r="H68" s="84">
        <f t="shared" si="18"/>
        <v>510.04092500000002</v>
      </c>
      <c r="I68" s="84">
        <f t="shared" si="19"/>
        <v>102518.22592499999</v>
      </c>
      <c r="J68" s="234"/>
      <c r="M68" s="238"/>
      <c r="N68" s="238"/>
      <c r="O68" s="238"/>
      <c r="P68" s="238"/>
    </row>
    <row r="69" spans="1:16" s="137" customFormat="1">
      <c r="A69" s="209" t="s">
        <v>129</v>
      </c>
      <c r="B69" s="210" t="s">
        <v>130</v>
      </c>
      <c r="C69" s="193" t="s">
        <v>131</v>
      </c>
      <c r="D69" s="365">
        <v>91610</v>
      </c>
      <c r="E69" s="84">
        <v>1100</v>
      </c>
      <c r="F69" s="84">
        <f t="shared" si="17"/>
        <v>11313.75</v>
      </c>
      <c r="G69" s="84">
        <v>2260.06</v>
      </c>
      <c r="H69" s="84">
        <f t="shared" si="18"/>
        <v>520.41904999999997</v>
      </c>
      <c r="I69" s="84">
        <f t="shared" si="19"/>
        <v>104604.22904999999</v>
      </c>
      <c r="M69" s="238"/>
      <c r="N69" s="238"/>
      <c r="O69" s="238"/>
      <c r="P69" s="238"/>
    </row>
    <row r="70" spans="1:16" s="137" customFormat="1">
      <c r="A70" s="209" t="s">
        <v>132</v>
      </c>
      <c r="B70" s="210" t="s">
        <v>133</v>
      </c>
      <c r="C70" s="193" t="s">
        <v>134</v>
      </c>
      <c r="D70" s="365">
        <v>91609</v>
      </c>
      <c r="E70" s="84">
        <v>1100</v>
      </c>
      <c r="F70" s="84">
        <f t="shared" si="17"/>
        <v>11313.625</v>
      </c>
      <c r="G70" s="84">
        <v>2260.06</v>
      </c>
      <c r="H70" s="84">
        <f>(D70-E70+F70+G70)*0.005</f>
        <v>520.41342499999996</v>
      </c>
      <c r="I70" s="84">
        <f>D70-E70+F70+H70+G70</f>
        <v>104603.098425</v>
      </c>
      <c r="M70" s="238"/>
      <c r="N70" s="238"/>
      <c r="O70" s="238"/>
      <c r="P70" s="238"/>
    </row>
    <row r="71" spans="1:16" s="207" customFormat="1" ht="14.25">
      <c r="A71" s="209" t="s">
        <v>132</v>
      </c>
      <c r="B71" s="210" t="s">
        <v>135</v>
      </c>
      <c r="C71" s="193" t="s">
        <v>134</v>
      </c>
      <c r="D71" s="365">
        <v>93390</v>
      </c>
      <c r="E71" s="84">
        <v>1100</v>
      </c>
      <c r="F71" s="84">
        <f t="shared" si="17"/>
        <v>11536.25</v>
      </c>
      <c r="G71" s="84">
        <v>2260.06</v>
      </c>
      <c r="H71" s="84">
        <f t="shared" si="18"/>
        <v>530.43155000000002</v>
      </c>
      <c r="I71" s="84">
        <f t="shared" si="19"/>
        <v>106616.74154999999</v>
      </c>
      <c r="M71" s="227"/>
      <c r="N71" s="227"/>
      <c r="O71" s="227"/>
      <c r="P71" s="227"/>
    </row>
    <row r="72" spans="1:16" s="234" customFormat="1">
      <c r="A72" s="209" t="s">
        <v>119</v>
      </c>
      <c r="B72" s="210" t="s">
        <v>120</v>
      </c>
      <c r="C72" s="193" t="s">
        <v>121</v>
      </c>
      <c r="D72" s="365">
        <v>92559</v>
      </c>
      <c r="E72" s="84">
        <v>1100</v>
      </c>
      <c r="F72" s="84">
        <f t="shared" si="17"/>
        <v>11432.375</v>
      </c>
      <c r="G72" s="84">
        <v>2260.06</v>
      </c>
      <c r="H72" s="84">
        <f t="shared" si="18"/>
        <v>525.75717499999996</v>
      </c>
      <c r="I72" s="84">
        <f t="shared" si="19"/>
        <v>105677.192175</v>
      </c>
      <c r="J72" s="137"/>
      <c r="M72" s="236"/>
      <c r="N72" s="236"/>
      <c r="O72" s="236"/>
      <c r="P72" s="236"/>
    </row>
    <row r="73" spans="1:16" s="234" customFormat="1">
      <c r="A73" s="211" t="s">
        <v>119</v>
      </c>
      <c r="B73" s="212" t="s">
        <v>122</v>
      </c>
      <c r="C73" s="193" t="s">
        <v>123</v>
      </c>
      <c r="D73" s="365">
        <v>92857</v>
      </c>
      <c r="E73" s="84">
        <v>1100</v>
      </c>
      <c r="F73" s="84">
        <f t="shared" si="17"/>
        <v>11469.625</v>
      </c>
      <c r="G73" s="84">
        <v>2260.06</v>
      </c>
      <c r="H73" s="84">
        <f>(D73-E73+F73+G73)*0.005</f>
        <v>527.43342499999994</v>
      </c>
      <c r="I73" s="84">
        <f>D73-E73+F73+H73+G73</f>
        <v>106014.11842499999</v>
      </c>
      <c r="J73" s="137"/>
      <c r="M73" s="236"/>
      <c r="N73" s="236"/>
      <c r="O73" s="236"/>
      <c r="P73" s="236"/>
    </row>
    <row r="74" spans="1:16" s="231" customFormat="1">
      <c r="A74" s="191" t="s">
        <v>63</v>
      </c>
      <c r="B74" s="192" t="s">
        <v>136</v>
      </c>
      <c r="C74" s="203"/>
      <c r="D74" s="84">
        <v>87131</v>
      </c>
      <c r="E74" s="84">
        <v>0</v>
      </c>
      <c r="F74" s="84">
        <f t="shared" si="17"/>
        <v>10891.375</v>
      </c>
      <c r="G74" s="84">
        <v>2260.06</v>
      </c>
      <c r="H74" s="84">
        <f t="shared" si="18"/>
        <v>501.41217499999999</v>
      </c>
      <c r="I74" s="84">
        <f t="shared" si="19"/>
        <v>100783.847175</v>
      </c>
      <c r="J74" s="234"/>
      <c r="M74" s="233"/>
      <c r="N74" s="233"/>
      <c r="O74" s="233"/>
      <c r="P74" s="233"/>
    </row>
    <row r="75" spans="1:16" s="231" customFormat="1">
      <c r="A75" s="191" t="s">
        <v>63</v>
      </c>
      <c r="B75" s="192" t="s">
        <v>137</v>
      </c>
      <c r="C75" s="203"/>
      <c r="D75" s="84">
        <v>85142</v>
      </c>
      <c r="E75" s="84">
        <v>0</v>
      </c>
      <c r="F75" s="84">
        <f t="shared" si="17"/>
        <v>10642.75</v>
      </c>
      <c r="G75" s="84">
        <v>2260.06</v>
      </c>
      <c r="H75" s="84">
        <f t="shared" si="18"/>
        <v>490.22404999999998</v>
      </c>
      <c r="I75" s="84">
        <f t="shared" si="19"/>
        <v>98535.034050000002</v>
      </c>
      <c r="M75" s="233"/>
      <c r="N75" s="233"/>
      <c r="O75" s="233"/>
      <c r="P75" s="233"/>
    </row>
    <row r="76" spans="1:16" s="231" customFormat="1" ht="15.75" thickBot="1">
      <c r="A76" s="204" t="s">
        <v>63</v>
      </c>
      <c r="B76" s="205" t="s">
        <v>138</v>
      </c>
      <c r="C76" s="213"/>
      <c r="D76" s="84">
        <v>85491</v>
      </c>
      <c r="E76" s="84">
        <v>0</v>
      </c>
      <c r="F76" s="84">
        <f t="shared" si="17"/>
        <v>10686.375</v>
      </c>
      <c r="G76" s="84">
        <v>2260.06</v>
      </c>
      <c r="H76" s="84">
        <f t="shared" si="18"/>
        <v>492.18717500000002</v>
      </c>
      <c r="I76" s="84">
        <f t="shared" si="19"/>
        <v>98929.622174999997</v>
      </c>
      <c r="M76" s="233"/>
      <c r="N76" s="233"/>
      <c r="O76" s="233"/>
      <c r="P76" s="233"/>
    </row>
    <row r="77" spans="1:16" s="231" customFormat="1" ht="15.75" thickBot="1">
      <c r="A77" s="467" t="s">
        <v>139</v>
      </c>
      <c r="B77" s="468"/>
      <c r="C77" s="468"/>
      <c r="D77" s="468"/>
      <c r="E77" s="469"/>
      <c r="F77" s="208"/>
      <c r="G77" s="208"/>
      <c r="H77" s="208"/>
      <c r="I77" s="208"/>
      <c r="M77" s="233"/>
      <c r="N77" s="233"/>
      <c r="O77" s="233"/>
      <c r="P77" s="233"/>
    </row>
    <row r="78" spans="1:16" s="231" customFormat="1" ht="15.75" thickBot="1">
      <c r="A78" s="467" t="s">
        <v>140</v>
      </c>
      <c r="B78" s="469"/>
      <c r="C78" s="137"/>
      <c r="D78" s="472" t="s">
        <v>141</v>
      </c>
      <c r="E78" s="473"/>
      <c r="F78" s="208"/>
      <c r="G78" s="208"/>
      <c r="H78" s="208"/>
      <c r="I78" s="208"/>
      <c r="M78" s="233"/>
      <c r="N78" s="233"/>
      <c r="O78" s="233"/>
      <c r="P78" s="233"/>
    </row>
    <row r="79" spans="1:16" s="231" customFormat="1">
      <c r="A79" s="218" t="s">
        <v>142</v>
      </c>
      <c r="B79" s="219" t="s">
        <v>143</v>
      </c>
      <c r="C79" s="207"/>
      <c r="D79" s="220" t="s">
        <v>142</v>
      </c>
      <c r="E79" s="220" t="s">
        <v>143</v>
      </c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>
      <c r="A80" s="221" t="s">
        <v>144</v>
      </c>
      <c r="B80" s="222">
        <v>300</v>
      </c>
      <c r="C80" s="207"/>
      <c r="D80" s="203" t="s">
        <v>145</v>
      </c>
      <c r="E80" s="223">
        <v>300</v>
      </c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21" t="s">
        <v>146</v>
      </c>
      <c r="B81" s="222">
        <v>400</v>
      </c>
      <c r="C81" s="207"/>
      <c r="D81" s="203" t="s">
        <v>147</v>
      </c>
      <c r="E81" s="223">
        <v>400</v>
      </c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21" t="s">
        <v>148</v>
      </c>
      <c r="B82" s="222">
        <v>500</v>
      </c>
      <c r="C82" s="207"/>
      <c r="D82" s="203" t="s">
        <v>149</v>
      </c>
      <c r="E82" s="223">
        <v>500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150</v>
      </c>
      <c r="B83" s="222">
        <v>600</v>
      </c>
      <c r="C83" s="207"/>
      <c r="D83" s="203" t="s">
        <v>151</v>
      </c>
      <c r="E83" s="223">
        <v>600</v>
      </c>
      <c r="F83" s="208"/>
      <c r="G83" s="208"/>
      <c r="H83" s="208"/>
      <c r="I83" s="208"/>
    </row>
    <row r="84" spans="1:16" s="231" customFormat="1">
      <c r="A84" s="221" t="s">
        <v>152</v>
      </c>
      <c r="B84" s="222">
        <v>700</v>
      </c>
      <c r="C84" s="207"/>
      <c r="D84" s="203" t="s">
        <v>153</v>
      </c>
      <c r="E84" s="223">
        <v>700</v>
      </c>
      <c r="F84" s="208"/>
      <c r="G84" s="208"/>
      <c r="H84" s="208"/>
      <c r="I84" s="208"/>
    </row>
    <row r="85" spans="1:16" s="231" customFormat="1">
      <c r="A85" s="221" t="s">
        <v>154</v>
      </c>
      <c r="B85" s="222">
        <v>800</v>
      </c>
      <c r="C85" s="207"/>
      <c r="D85" s="203" t="s">
        <v>155</v>
      </c>
      <c r="E85" s="223">
        <v>750</v>
      </c>
      <c r="F85" s="208"/>
      <c r="G85" s="208"/>
      <c r="H85" s="208"/>
      <c r="I85" s="208"/>
    </row>
    <row r="86" spans="1:16" s="231" customFormat="1">
      <c r="A86" s="224" t="s">
        <v>156</v>
      </c>
      <c r="B86" s="225">
        <v>900</v>
      </c>
      <c r="C86" s="207"/>
      <c r="D86" s="203" t="s">
        <v>157</v>
      </c>
      <c r="E86" s="223">
        <v>800</v>
      </c>
      <c r="F86" s="208"/>
      <c r="G86" s="208"/>
      <c r="H86" s="208"/>
      <c r="I86" s="208"/>
    </row>
    <row r="87" spans="1:16" s="231" customFormat="1">
      <c r="A87" s="195" t="s">
        <v>236</v>
      </c>
      <c r="B87" s="226"/>
      <c r="C87" s="207"/>
      <c r="D87" s="227"/>
      <c r="E87" s="228"/>
      <c r="F87" s="208"/>
      <c r="G87" s="208"/>
      <c r="H87" s="208"/>
      <c r="I87" s="208"/>
    </row>
    <row r="88" spans="1:16" s="231" customFormat="1">
      <c r="A88" s="239" t="s">
        <v>159</v>
      </c>
      <c r="B88" s="240"/>
      <c r="C88" s="241"/>
      <c r="D88" s="241"/>
      <c r="E88" s="241"/>
      <c r="F88" s="241"/>
      <c r="G88" s="241"/>
      <c r="H88" s="241"/>
      <c r="I88" s="241"/>
    </row>
    <row r="89" spans="1:16" s="231" customFormat="1">
      <c r="A89" s="239" t="s">
        <v>160</v>
      </c>
      <c r="B89" s="240"/>
      <c r="C89" s="241"/>
      <c r="D89" s="241"/>
      <c r="E89" s="241"/>
      <c r="F89" s="241"/>
      <c r="G89" s="241"/>
      <c r="H89" s="241"/>
      <c r="I89" s="24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B91" s="230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opLeftCell="A11" workbookViewId="0">
      <selection activeCell="D36" sqref="D36"/>
    </sheetView>
  </sheetViews>
  <sheetFormatPr defaultColWidth="14.85546875" defaultRowHeight="15"/>
  <cols>
    <col min="1" max="1" width="25.85546875" customWidth="1"/>
    <col min="2" max="2" width="19.7109375" style="1" customWidth="1"/>
    <col min="3" max="3" width="15.140625" style="2" customWidth="1"/>
    <col min="4" max="4" width="19.5703125" style="2" customWidth="1"/>
    <col min="5" max="5" width="15.85546875" style="2" customWidth="1"/>
    <col min="6" max="6" width="15.7109375" style="2" customWidth="1"/>
    <col min="7" max="7" width="17.42578125" style="2" customWidth="1"/>
    <col min="8" max="8" width="20.5703125" style="2" customWidth="1"/>
    <col min="9" max="9" width="23.85546875" style="2" customWidth="1"/>
  </cols>
  <sheetData>
    <row r="1" spans="1:16" ht="60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179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6" customFormat="1" ht="12.75">
      <c r="A9" s="512" t="s">
        <v>7</v>
      </c>
      <c r="B9" s="512"/>
      <c r="C9" s="77" t="s">
        <v>8</v>
      </c>
      <c r="D9" s="77" t="s">
        <v>9</v>
      </c>
      <c r="E9" s="77" t="s">
        <v>10</v>
      </c>
      <c r="F9" s="77" t="s">
        <v>11</v>
      </c>
      <c r="G9" s="77" t="s">
        <v>12</v>
      </c>
      <c r="H9" s="77" t="s">
        <v>13</v>
      </c>
      <c r="I9" s="77" t="s">
        <v>14</v>
      </c>
    </row>
    <row r="10" spans="1:16" s="246" customFormat="1" ht="14.25">
      <c r="A10" s="191" t="s">
        <v>15</v>
      </c>
      <c r="B10" s="192" t="s">
        <v>16</v>
      </c>
      <c r="C10" s="193" t="s">
        <v>17</v>
      </c>
      <c r="D10" s="84">
        <v>74654</v>
      </c>
      <c r="E10" s="84">
        <v>1100</v>
      </c>
      <c r="F10" s="84">
        <f t="shared" ref="F10:F16" si="0">(D10-E10)*0.125</f>
        <v>9194.25</v>
      </c>
      <c r="G10" s="84">
        <v>1705.01</v>
      </c>
      <c r="H10" s="84">
        <f t="shared" ref="H10:H33" si="1">(D10-E10+F10+G10)*0.005</f>
        <v>422.2663</v>
      </c>
      <c r="I10" s="84">
        <f t="shared" ref="I10:I33" si="2">D10-E10+F10+H10+G10</f>
        <v>84875.526299999998</v>
      </c>
    </row>
    <row r="11" spans="1:16" s="246" customFormat="1" ht="14.25">
      <c r="A11" s="191" t="s">
        <v>15</v>
      </c>
      <c r="B11" s="192" t="s">
        <v>24</v>
      </c>
      <c r="C11" s="193" t="s">
        <v>25</v>
      </c>
      <c r="D11" s="84">
        <v>74654</v>
      </c>
      <c r="E11" s="84">
        <v>1100</v>
      </c>
      <c r="F11" s="84">
        <f t="shared" si="0"/>
        <v>9194.25</v>
      </c>
      <c r="G11" s="84">
        <v>1705.01</v>
      </c>
      <c r="H11" s="84">
        <f t="shared" si="1"/>
        <v>422.2663</v>
      </c>
      <c r="I11" s="84">
        <f t="shared" si="2"/>
        <v>84875.526299999998</v>
      </c>
    </row>
    <row r="12" spans="1:16" s="246" customFormat="1" ht="14.25">
      <c r="A12" s="191" t="s">
        <v>15</v>
      </c>
      <c r="B12" s="192" t="s">
        <v>20</v>
      </c>
      <c r="C12" s="193" t="s">
        <v>21</v>
      </c>
      <c r="D12" s="84">
        <v>74912</v>
      </c>
      <c r="E12" s="84">
        <v>1100</v>
      </c>
      <c r="F12" s="84">
        <f t="shared" si="0"/>
        <v>9226.5</v>
      </c>
      <c r="G12" s="84">
        <v>1705.01</v>
      </c>
      <c r="H12" s="84">
        <f t="shared" si="1"/>
        <v>423.71754999999996</v>
      </c>
      <c r="I12" s="84">
        <f t="shared" si="2"/>
        <v>85167.227549999996</v>
      </c>
      <c r="M12" s="247"/>
      <c r="N12" s="248"/>
      <c r="O12" s="248"/>
      <c r="P12" s="248"/>
    </row>
    <row r="13" spans="1:16" s="246" customFormat="1" ht="14.25">
      <c r="A13" s="191" t="s">
        <v>15</v>
      </c>
      <c r="B13" s="192" t="s">
        <v>22</v>
      </c>
      <c r="C13" s="193" t="s">
        <v>23</v>
      </c>
      <c r="D13" s="84">
        <v>74659</v>
      </c>
      <c r="E13" s="84">
        <v>1100</v>
      </c>
      <c r="F13" s="84">
        <f t="shared" si="0"/>
        <v>9194.875</v>
      </c>
      <c r="G13" s="84">
        <v>1705.01</v>
      </c>
      <c r="H13" s="84">
        <f t="shared" si="1"/>
        <v>422.29442499999999</v>
      </c>
      <c r="I13" s="84">
        <f t="shared" si="2"/>
        <v>84881.179424999995</v>
      </c>
      <c r="M13" s="247"/>
      <c r="N13" s="248"/>
      <c r="O13" s="248"/>
      <c r="P13" s="248"/>
    </row>
    <row r="14" spans="1:16" s="246" customFormat="1" ht="14.25">
      <c r="A14" s="191" t="s">
        <v>15</v>
      </c>
      <c r="B14" s="192" t="s">
        <v>18</v>
      </c>
      <c r="C14" s="193" t="s">
        <v>19</v>
      </c>
      <c r="D14" s="84">
        <v>75650</v>
      </c>
      <c r="E14" s="84">
        <v>1100</v>
      </c>
      <c r="F14" s="84">
        <f t="shared" si="0"/>
        <v>9318.75</v>
      </c>
      <c r="G14" s="84">
        <v>1705.01</v>
      </c>
      <c r="H14" s="84">
        <f t="shared" si="1"/>
        <v>427.86879999999996</v>
      </c>
      <c r="I14" s="84">
        <f t="shared" si="2"/>
        <v>86001.628799999991</v>
      </c>
      <c r="M14" s="247"/>
      <c r="N14" s="248"/>
      <c r="O14" s="248"/>
      <c r="P14" s="248"/>
    </row>
    <row r="15" spans="1:16" s="246" customFormat="1">
      <c r="A15" s="90" t="s">
        <v>15</v>
      </c>
      <c r="B15" s="91" t="s">
        <v>263</v>
      </c>
      <c r="C15" s="92" t="s">
        <v>264</v>
      </c>
      <c r="D15" s="84">
        <v>78710</v>
      </c>
      <c r="E15" s="84">
        <v>1100</v>
      </c>
      <c r="F15" s="84">
        <f t="shared" si="0"/>
        <v>9701.25</v>
      </c>
      <c r="G15" s="84">
        <v>1705.01</v>
      </c>
      <c r="H15" s="84">
        <f t="shared" si="1"/>
        <v>445.0813</v>
      </c>
      <c r="I15" s="84">
        <f t="shared" si="2"/>
        <v>89461.3413</v>
      </c>
      <c r="M15" s="247"/>
      <c r="N15" s="248"/>
      <c r="O15" s="248"/>
      <c r="P15" s="248"/>
    </row>
    <row r="16" spans="1:16" s="97" customFormat="1" ht="14.25">
      <c r="A16" s="191" t="s">
        <v>26</v>
      </c>
      <c r="B16" s="192" t="s">
        <v>27</v>
      </c>
      <c r="C16" s="193" t="s">
        <v>23</v>
      </c>
      <c r="D16" s="84">
        <v>76494</v>
      </c>
      <c r="E16" s="84">
        <v>1100</v>
      </c>
      <c r="F16" s="84">
        <f t="shared" si="0"/>
        <v>9424.25</v>
      </c>
      <c r="G16" s="84">
        <v>1705.01</v>
      </c>
      <c r="H16" s="84">
        <f t="shared" si="1"/>
        <v>432.61629999999997</v>
      </c>
      <c r="I16" s="84">
        <f t="shared" si="2"/>
        <v>86955.876299999989</v>
      </c>
      <c r="M16" s="98"/>
      <c r="N16" s="99"/>
      <c r="O16" s="99"/>
      <c r="P16" s="99"/>
    </row>
    <row r="17" spans="1:16" s="246" customFormat="1" ht="14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48"/>
      <c r="N17" s="248"/>
      <c r="O17" s="248"/>
      <c r="P17" s="248"/>
    </row>
    <row r="18" spans="1:16" s="246" customFormat="1" ht="14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48"/>
      <c r="N18" s="248"/>
      <c r="O18" s="248"/>
      <c r="P18" s="248"/>
    </row>
    <row r="19" spans="1:16" s="246" customFormat="1" ht="14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48"/>
      <c r="N19" s="248"/>
      <c r="O19" s="248"/>
      <c r="P19" s="248"/>
    </row>
    <row r="20" spans="1:16" s="246" customFormat="1" ht="14.25">
      <c r="A20" s="191" t="s">
        <v>28</v>
      </c>
      <c r="B20" s="192" t="s">
        <v>29</v>
      </c>
      <c r="C20" s="193" t="s">
        <v>19</v>
      </c>
      <c r="D20" s="367">
        <v>78881</v>
      </c>
      <c r="E20" s="367">
        <v>1100</v>
      </c>
      <c r="F20" s="367">
        <f t="shared" ref="F20" si="3">(D20-E20)*0.125</f>
        <v>9722.625</v>
      </c>
      <c r="G20" s="367">
        <v>1705.01</v>
      </c>
      <c r="H20" s="367">
        <f t="shared" ref="H20" si="4">(D20-E20+F20+G20)*0.005</f>
        <v>446.04317499999996</v>
      </c>
      <c r="I20" s="367">
        <f t="shared" ref="I20" si="5">D20-E20+F20+H20+G20</f>
        <v>89654.678174999994</v>
      </c>
      <c r="M20" s="248"/>
      <c r="N20" s="248"/>
      <c r="O20" s="248"/>
      <c r="P20" s="248"/>
    </row>
    <row r="21" spans="1:16" s="246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48"/>
      <c r="N21" s="248"/>
      <c r="O21" s="248"/>
      <c r="P21" s="248"/>
    </row>
    <row r="22" spans="1:16" s="246" customFormat="1" ht="14.25">
      <c r="A22" s="194" t="s">
        <v>59</v>
      </c>
      <c r="B22" s="192" t="s">
        <v>60</v>
      </c>
      <c r="C22" s="193" t="s">
        <v>19</v>
      </c>
      <c r="D22" s="84">
        <v>84158</v>
      </c>
      <c r="E22" s="84">
        <v>1100</v>
      </c>
      <c r="F22" s="84">
        <f t="shared" ref="F22:F33" si="6">(D22-E22)*0.125</f>
        <v>10382.25</v>
      </c>
      <c r="G22" s="84">
        <v>1705.01</v>
      </c>
      <c r="H22" s="84">
        <f t="shared" si="1"/>
        <v>475.72629999999998</v>
      </c>
      <c r="I22" s="84">
        <f t="shared" si="2"/>
        <v>95620.98629999999</v>
      </c>
      <c r="M22" s="247"/>
      <c r="N22" s="248"/>
      <c r="O22" s="248"/>
      <c r="P22" s="248"/>
    </row>
    <row r="23" spans="1:16" s="246" customFormat="1" ht="14.25">
      <c r="A23" s="194" t="s">
        <v>40</v>
      </c>
      <c r="B23" s="192" t="s">
        <v>41</v>
      </c>
      <c r="C23" s="193" t="s">
        <v>23</v>
      </c>
      <c r="D23" s="84">
        <v>80876</v>
      </c>
      <c r="E23" s="84">
        <v>1100</v>
      </c>
      <c r="F23" s="84">
        <f t="shared" si="6"/>
        <v>9972</v>
      </c>
      <c r="G23" s="84">
        <v>1705.01</v>
      </c>
      <c r="H23" s="84">
        <f t="shared" si="1"/>
        <v>457.26504999999997</v>
      </c>
      <c r="I23" s="84">
        <f t="shared" si="2"/>
        <v>91910.275049999997</v>
      </c>
      <c r="M23" s="247"/>
      <c r="N23" s="248"/>
      <c r="O23" s="248"/>
      <c r="P23" s="248"/>
    </row>
    <row r="24" spans="1:16" s="246" customFormat="1" ht="14.25">
      <c r="A24" s="194" t="s">
        <v>40</v>
      </c>
      <c r="B24" s="192" t="s">
        <v>42</v>
      </c>
      <c r="C24" s="193" t="s">
        <v>43</v>
      </c>
      <c r="D24" s="84">
        <v>85203</v>
      </c>
      <c r="E24" s="84">
        <v>1100</v>
      </c>
      <c r="F24" s="84">
        <f t="shared" si="6"/>
        <v>10512.875</v>
      </c>
      <c r="G24" s="84">
        <v>1705.01</v>
      </c>
      <c r="H24" s="84">
        <f t="shared" si="1"/>
        <v>481.60442499999999</v>
      </c>
      <c r="I24" s="84">
        <f t="shared" si="2"/>
        <v>96802.489424999992</v>
      </c>
      <c r="M24" s="247"/>
      <c r="N24" s="248"/>
      <c r="O24" s="248"/>
      <c r="P24" s="248"/>
    </row>
    <row r="25" spans="1:16" s="246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47"/>
      <c r="N25" s="248"/>
      <c r="O25" s="248"/>
      <c r="P25" s="248"/>
    </row>
    <row r="26" spans="1:16" s="246" customFormat="1" ht="14.25">
      <c r="A26" s="194" t="s">
        <v>40</v>
      </c>
      <c r="B26" s="192" t="s">
        <v>44</v>
      </c>
      <c r="C26" s="193" t="s">
        <v>45</v>
      </c>
      <c r="D26" s="84">
        <v>81392</v>
      </c>
      <c r="E26" s="84">
        <v>1100</v>
      </c>
      <c r="F26" s="84">
        <f t="shared" si="6"/>
        <v>10036.5</v>
      </c>
      <c r="G26" s="84">
        <v>1705.01</v>
      </c>
      <c r="H26" s="84">
        <f t="shared" si="1"/>
        <v>460.16755000000001</v>
      </c>
      <c r="I26" s="84">
        <f t="shared" si="2"/>
        <v>92493.677549999993</v>
      </c>
      <c r="M26" s="247"/>
      <c r="N26" s="248"/>
      <c r="O26" s="248"/>
      <c r="P26" s="248"/>
    </row>
    <row r="27" spans="1:16" s="246" customFormat="1" ht="14.25">
      <c r="A27" s="194" t="s">
        <v>40</v>
      </c>
      <c r="B27" s="192" t="s">
        <v>46</v>
      </c>
      <c r="C27" s="193" t="s">
        <v>45</v>
      </c>
      <c r="D27" s="84">
        <v>81270</v>
      </c>
      <c r="E27" s="84">
        <v>1100</v>
      </c>
      <c r="F27" s="84">
        <f t="shared" si="6"/>
        <v>10021.25</v>
      </c>
      <c r="G27" s="84">
        <v>1705.01</v>
      </c>
      <c r="H27" s="84">
        <f t="shared" si="1"/>
        <v>459.48129999999998</v>
      </c>
      <c r="I27" s="84">
        <f t="shared" si="2"/>
        <v>92355.741299999994</v>
      </c>
      <c r="M27" s="247"/>
      <c r="N27" s="248"/>
      <c r="O27" s="248"/>
      <c r="P27" s="248"/>
    </row>
    <row r="28" spans="1:16" s="246" customFormat="1" ht="14.25">
      <c r="A28" s="194" t="s">
        <v>40</v>
      </c>
      <c r="B28" s="192" t="s">
        <v>47</v>
      </c>
      <c r="C28" s="193" t="s">
        <v>234</v>
      </c>
      <c r="D28" s="84">
        <v>82467</v>
      </c>
      <c r="E28" s="84">
        <v>1100</v>
      </c>
      <c r="F28" s="84">
        <f>(D28-E28)*0.125</f>
        <v>10170.875</v>
      </c>
      <c r="G28" s="84">
        <v>1705.01</v>
      </c>
      <c r="H28" s="84">
        <f t="shared" si="1"/>
        <v>466.21442500000001</v>
      </c>
      <c r="I28" s="84">
        <f t="shared" si="2"/>
        <v>93709.099424999993</v>
      </c>
      <c r="M28" s="247"/>
      <c r="N28" s="248"/>
      <c r="O28" s="248"/>
      <c r="P28" s="248"/>
    </row>
    <row r="29" spans="1:16" s="246" customFormat="1" ht="14.25">
      <c r="A29" s="194" t="s">
        <v>40</v>
      </c>
      <c r="B29" s="192" t="s">
        <v>49</v>
      </c>
      <c r="C29" s="193" t="s">
        <v>234</v>
      </c>
      <c r="D29" s="84">
        <v>81153</v>
      </c>
      <c r="E29" s="84">
        <v>1100</v>
      </c>
      <c r="F29" s="84">
        <f>(D29-E29)*0.125</f>
        <v>10006.625</v>
      </c>
      <c r="G29" s="84">
        <v>1705.01</v>
      </c>
      <c r="H29" s="84">
        <f t="shared" si="1"/>
        <v>458.82317499999999</v>
      </c>
      <c r="I29" s="84">
        <f t="shared" si="2"/>
        <v>92223.458174999992</v>
      </c>
      <c r="M29" s="247"/>
      <c r="N29" s="248"/>
      <c r="O29" s="248"/>
      <c r="P29" s="248"/>
    </row>
    <row r="30" spans="1:16" s="246" customFormat="1" ht="14.25">
      <c r="A30" s="194" t="s">
        <v>40</v>
      </c>
      <c r="B30" s="192" t="s">
        <v>50</v>
      </c>
      <c r="C30" s="193" t="s">
        <v>51</v>
      </c>
      <c r="D30" s="84">
        <v>83263</v>
      </c>
      <c r="E30" s="84">
        <v>1100</v>
      </c>
      <c r="F30" s="84">
        <f>(D30-E30)*0.125</f>
        <v>10270.375</v>
      </c>
      <c r="G30" s="84">
        <v>1705.01</v>
      </c>
      <c r="H30" s="84">
        <f t="shared" si="1"/>
        <v>470.69192499999997</v>
      </c>
      <c r="I30" s="84">
        <f t="shared" si="2"/>
        <v>94609.076925000001</v>
      </c>
      <c r="M30" s="247"/>
      <c r="N30" s="248"/>
      <c r="O30" s="248"/>
      <c r="P30" s="248"/>
    </row>
    <row r="31" spans="1:16" s="246" customFormat="1" ht="14.25">
      <c r="A31" s="194" t="s">
        <v>40</v>
      </c>
      <c r="B31" s="192" t="s">
        <v>52</v>
      </c>
      <c r="C31" s="193" t="s">
        <v>53</v>
      </c>
      <c r="D31" s="84">
        <v>81768</v>
      </c>
      <c r="E31" s="84">
        <v>1100</v>
      </c>
      <c r="F31" s="84">
        <f>(D31-E31)*0.125</f>
        <v>10083.5</v>
      </c>
      <c r="G31" s="84">
        <v>1705.01</v>
      </c>
      <c r="H31" s="84">
        <f t="shared" si="1"/>
        <v>462.28254999999996</v>
      </c>
      <c r="I31" s="84">
        <f t="shared" si="2"/>
        <v>92918.792549999998</v>
      </c>
      <c r="M31" s="247"/>
      <c r="N31" s="248"/>
      <c r="O31" s="248"/>
      <c r="P31" s="248"/>
    </row>
    <row r="32" spans="1:16" s="246" customFormat="1" ht="14.25">
      <c r="A32" s="194" t="s">
        <v>40</v>
      </c>
      <c r="B32" s="192" t="s">
        <v>54</v>
      </c>
      <c r="C32" s="193" t="s">
        <v>43</v>
      </c>
      <c r="D32" s="84">
        <v>81353</v>
      </c>
      <c r="E32" s="84">
        <v>1100</v>
      </c>
      <c r="F32" s="84">
        <f>(D32-E32)*0.125</f>
        <v>10031.625</v>
      </c>
      <c r="G32" s="84">
        <v>1705.01</v>
      </c>
      <c r="H32" s="84">
        <f t="shared" ref="H32" si="7">(D32-E32+F32+G32)*0.005</f>
        <v>459.94817499999999</v>
      </c>
      <c r="I32" s="84">
        <f t="shared" ref="I32" si="8">D32-E32+F32+H32+G32</f>
        <v>92449.583174999992</v>
      </c>
      <c r="M32" s="247"/>
      <c r="N32" s="248"/>
      <c r="O32" s="248"/>
      <c r="P32" s="248"/>
    </row>
    <row r="33" spans="1:16" s="97" customFormat="1" ht="14.25">
      <c r="A33" s="194" t="s">
        <v>40</v>
      </c>
      <c r="B33" s="192" t="s">
        <v>55</v>
      </c>
      <c r="C33" s="193" t="s">
        <v>56</v>
      </c>
      <c r="D33" s="84">
        <v>82368</v>
      </c>
      <c r="E33" s="84">
        <v>1100</v>
      </c>
      <c r="F33" s="84">
        <f t="shared" si="6"/>
        <v>10158.5</v>
      </c>
      <c r="G33" s="84">
        <v>1705.01</v>
      </c>
      <c r="H33" s="84">
        <f t="shared" si="1"/>
        <v>465.65754999999996</v>
      </c>
      <c r="I33" s="84">
        <f t="shared" si="2"/>
        <v>93597.167549999998</v>
      </c>
      <c r="M33" s="98"/>
      <c r="N33" s="99"/>
      <c r="O33" s="99"/>
      <c r="P33" s="99"/>
    </row>
    <row r="34" spans="1:16" s="246" customFormat="1" ht="14.25">
      <c r="A34" s="194" t="s">
        <v>40</v>
      </c>
      <c r="B34" s="192" t="s">
        <v>57</v>
      </c>
      <c r="C34" s="193" t="s">
        <v>58</v>
      </c>
      <c r="D34" s="84">
        <v>82368</v>
      </c>
      <c r="E34" s="84">
        <v>1100</v>
      </c>
      <c r="F34" s="84">
        <f t="shared" ref="F34" si="9">(D34-E34)*0.125</f>
        <v>10158.5</v>
      </c>
      <c r="G34" s="84">
        <v>1705.01</v>
      </c>
      <c r="H34" s="84">
        <f t="shared" ref="H34" si="10">(D34-E34+F34+G34)*0.005</f>
        <v>465.65754999999996</v>
      </c>
      <c r="I34" s="84">
        <f t="shared" ref="I34" si="11">D34-E34+F34+H34+G34</f>
        <v>93597.167549999998</v>
      </c>
      <c r="M34" s="247"/>
      <c r="N34" s="248"/>
      <c r="O34" s="248"/>
      <c r="P34" s="248"/>
    </row>
    <row r="35" spans="1:16" s="246" customFormat="1" ht="14.25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48"/>
      <c r="N35" s="248"/>
      <c r="O35" s="248"/>
      <c r="P35" s="248"/>
    </row>
    <row r="36" spans="1:16" s="246" customFormat="1" thickBo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48"/>
      <c r="N36" s="248"/>
      <c r="O36" s="248"/>
      <c r="P36" s="248"/>
    </row>
    <row r="37" spans="1:16" s="246" customFormat="1" ht="18.75" thickBot="1">
      <c r="A37" s="513" t="s">
        <v>66</v>
      </c>
      <c r="B37" s="514"/>
      <c r="C37" s="514"/>
      <c r="D37" s="514"/>
      <c r="E37" s="514"/>
      <c r="F37" s="514"/>
      <c r="G37" s="514"/>
      <c r="H37" s="514"/>
      <c r="I37" s="515"/>
      <c r="M37" s="248"/>
      <c r="N37" s="248"/>
      <c r="O37" s="248"/>
      <c r="P37" s="248"/>
    </row>
    <row r="38" spans="1:16" s="250" customFormat="1">
      <c r="A38" s="485" t="s">
        <v>7</v>
      </c>
      <c r="B38" s="485"/>
      <c r="C38" s="355" t="s">
        <v>8</v>
      </c>
      <c r="D38" s="355" t="s">
        <v>9</v>
      </c>
      <c r="E38" s="355" t="s">
        <v>10</v>
      </c>
      <c r="F38" s="355" t="s">
        <v>11</v>
      </c>
      <c r="G38" s="355" t="s">
        <v>12</v>
      </c>
      <c r="H38" s="355" t="s">
        <v>13</v>
      </c>
      <c r="I38" s="355" t="s">
        <v>14</v>
      </c>
      <c r="M38" s="251"/>
      <c r="N38" s="251"/>
      <c r="O38" s="251"/>
      <c r="P38" s="251"/>
    </row>
    <row r="39" spans="1:16" s="253" customFormat="1" ht="14.25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54"/>
      <c r="N39" s="254"/>
      <c r="O39" s="254"/>
      <c r="P39" s="254"/>
    </row>
    <row r="40" spans="1:16" s="253" customFormat="1" ht="14.25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54"/>
      <c r="N40" s="254"/>
      <c r="O40" s="254"/>
      <c r="P40" s="254"/>
    </row>
    <row r="41" spans="1:16" s="253" customFormat="1" ht="14.25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54"/>
      <c r="N41" s="254"/>
      <c r="O41" s="254"/>
      <c r="P41" s="254"/>
    </row>
    <row r="42" spans="1:16" s="246" customFormat="1" ht="14.25">
      <c r="A42" s="191" t="s">
        <v>75</v>
      </c>
      <c r="B42" s="192" t="s">
        <v>76</v>
      </c>
      <c r="C42" s="200" t="s">
        <v>77</v>
      </c>
      <c r="D42" s="84">
        <v>87746</v>
      </c>
      <c r="E42" s="84">
        <v>1100</v>
      </c>
      <c r="F42" s="84">
        <f t="shared" ref="F42:F44" si="12">(D42-E42)*0.125</f>
        <v>10830.75</v>
      </c>
      <c r="G42" s="84">
        <v>1705.01</v>
      </c>
      <c r="H42" s="84">
        <f>(D42-E42+F42+G42)*0.005</f>
        <v>495.90879999999999</v>
      </c>
      <c r="I42" s="84">
        <f>D42-E42+F42+H42+G42</f>
        <v>99677.668799999999</v>
      </c>
      <c r="M42" s="248"/>
      <c r="N42" s="248"/>
      <c r="O42" s="248"/>
      <c r="P42" s="248"/>
    </row>
    <row r="43" spans="1:16" s="97" customFormat="1" ht="14.25">
      <c r="A43" s="191" t="s">
        <v>75</v>
      </c>
      <c r="B43" s="192" t="s">
        <v>78</v>
      </c>
      <c r="C43" s="200" t="s">
        <v>43</v>
      </c>
      <c r="D43" s="84">
        <v>87398</v>
      </c>
      <c r="E43" s="84">
        <v>1100</v>
      </c>
      <c r="F43" s="84">
        <f t="shared" si="12"/>
        <v>10787.25</v>
      </c>
      <c r="G43" s="84">
        <v>1705.01</v>
      </c>
      <c r="H43" s="84">
        <f t="shared" ref="H43:H46" si="13">(D43-E43+F43+G43)*0.005</f>
        <v>493.9513</v>
      </c>
      <c r="I43" s="84">
        <f t="shared" ref="I43:I46" si="14">D43-E43+F43+H43+G43</f>
        <v>99284.211299999995</v>
      </c>
      <c r="M43" s="99"/>
      <c r="N43" s="99"/>
      <c r="O43" s="99"/>
      <c r="P43" s="99"/>
    </row>
    <row r="44" spans="1:16" s="246" customFormat="1" ht="14.25">
      <c r="A44" s="191" t="s">
        <v>79</v>
      </c>
      <c r="B44" s="192" t="s">
        <v>80</v>
      </c>
      <c r="C44" s="200" t="s">
        <v>43</v>
      </c>
      <c r="D44" s="84">
        <v>88891</v>
      </c>
      <c r="E44" s="84">
        <v>1100</v>
      </c>
      <c r="F44" s="84">
        <f t="shared" si="12"/>
        <v>10973.875</v>
      </c>
      <c r="G44" s="84">
        <v>1705.01</v>
      </c>
      <c r="H44" s="84">
        <f>(D44-E44+F44+G44)*0.005</f>
        <v>502.349425</v>
      </c>
      <c r="I44" s="84">
        <f>D44-E44+F44+H44+G44</f>
        <v>100972.23442499999</v>
      </c>
      <c r="M44" s="248"/>
      <c r="N44" s="248"/>
      <c r="O44" s="248"/>
      <c r="P44" s="248"/>
    </row>
    <row r="45" spans="1:16" s="246" customFormat="1" ht="14.25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48"/>
      <c r="N45" s="248"/>
      <c r="O45" s="248"/>
      <c r="P45" s="248"/>
    </row>
    <row r="46" spans="1:16" s="246" customFormat="1" ht="14.25">
      <c r="A46" s="191" t="s">
        <v>82</v>
      </c>
      <c r="B46" s="192" t="s">
        <v>83</v>
      </c>
      <c r="C46" s="200" t="s">
        <v>84</v>
      </c>
      <c r="D46" s="84">
        <v>90813</v>
      </c>
      <c r="E46" s="84">
        <v>1100</v>
      </c>
      <c r="F46" s="84">
        <f>(D46-E46)*0.125</f>
        <v>11214.125</v>
      </c>
      <c r="G46" s="84">
        <v>1705.01</v>
      </c>
      <c r="H46" s="84">
        <f t="shared" si="13"/>
        <v>513.16067499999997</v>
      </c>
      <c r="I46" s="84">
        <f t="shared" si="14"/>
        <v>103145.295675</v>
      </c>
      <c r="M46" s="248"/>
      <c r="N46" s="248"/>
      <c r="O46" s="248"/>
      <c r="P46" s="248"/>
    </row>
    <row r="47" spans="1:16" s="246" customFormat="1" ht="14.25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48"/>
      <c r="N47" s="248"/>
      <c r="O47" s="248"/>
      <c r="P47" s="248"/>
    </row>
    <row r="48" spans="1:16" s="97" customFormat="1" ht="14.25">
      <c r="A48" s="191" t="s">
        <v>94</v>
      </c>
      <c r="B48" s="192" t="s">
        <v>95</v>
      </c>
      <c r="C48" s="202" t="s">
        <v>96</v>
      </c>
      <c r="D48" s="84">
        <v>88137</v>
      </c>
      <c r="E48" s="84">
        <v>1100</v>
      </c>
      <c r="F48" s="84">
        <f>(D48-E48)*0.125</f>
        <v>10879.625</v>
      </c>
      <c r="G48" s="84">
        <v>1705.01</v>
      </c>
      <c r="H48" s="84">
        <f>(D48-E48+F48+G48)*0.005</f>
        <v>498.10817499999996</v>
      </c>
      <c r="I48" s="84">
        <f>D48-E48+F48+H48+G48</f>
        <v>100119.743175</v>
      </c>
      <c r="M48" s="99"/>
      <c r="N48" s="99"/>
      <c r="O48" s="99"/>
      <c r="P48" s="99"/>
    </row>
    <row r="49" spans="1:16" s="97" customFormat="1" ht="14.25">
      <c r="A49" s="191" t="s">
        <v>94</v>
      </c>
      <c r="B49" s="192" t="s">
        <v>97</v>
      </c>
      <c r="C49" s="202" t="s">
        <v>98</v>
      </c>
      <c r="D49" s="84">
        <v>88137</v>
      </c>
      <c r="E49" s="85">
        <v>1100</v>
      </c>
      <c r="F49" s="84">
        <f>(D49-E49)*0.125</f>
        <v>10879.625</v>
      </c>
      <c r="G49" s="84">
        <v>1705.01</v>
      </c>
      <c r="H49" s="85">
        <f>(D49-E49+F49+G49)*0.005</f>
        <v>498.10817499999996</v>
      </c>
      <c r="I49" s="85">
        <f>D49-E49+F49+H49+G49</f>
        <v>100119.743175</v>
      </c>
      <c r="M49" s="99"/>
      <c r="N49" s="99"/>
      <c r="O49" s="99"/>
      <c r="P49" s="99"/>
    </row>
    <row r="50" spans="1:16" s="246" customFormat="1" ht="14.25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48"/>
      <c r="N50" s="248"/>
      <c r="O50" s="248"/>
      <c r="P50" s="248"/>
    </row>
    <row r="51" spans="1:16" s="246" customFormat="1" ht="14.25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48"/>
      <c r="N51" s="248"/>
      <c r="O51" s="248"/>
      <c r="P51" s="248"/>
    </row>
    <row r="52" spans="1:16" s="246" customFormat="1" ht="14.25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48"/>
      <c r="N52" s="248"/>
      <c r="O52" s="248"/>
      <c r="P52" s="248"/>
    </row>
    <row r="53" spans="1:16" s="246" customFormat="1" ht="14.25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48"/>
      <c r="N53" s="248"/>
      <c r="O53" s="248"/>
      <c r="P53" s="248"/>
    </row>
    <row r="54" spans="1:16" s="246" customFormat="1" ht="14.25">
      <c r="A54" s="191" t="s">
        <v>108</v>
      </c>
      <c r="B54" s="192" t="s">
        <v>111</v>
      </c>
      <c r="C54" s="193" t="s">
        <v>98</v>
      </c>
      <c r="D54" s="84"/>
      <c r="E54" s="85"/>
      <c r="F54" s="84"/>
      <c r="G54" s="84"/>
      <c r="H54" s="85"/>
      <c r="I54" s="85"/>
      <c r="M54" s="248"/>
      <c r="N54" s="248"/>
      <c r="O54" s="248"/>
      <c r="P54" s="248"/>
    </row>
    <row r="55" spans="1:16" s="250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251"/>
      <c r="N55" s="251"/>
      <c r="O55" s="251"/>
      <c r="P55" s="251"/>
    </row>
    <row r="56" spans="1:16" s="246" customFormat="1" ht="14.25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48"/>
      <c r="N56" s="248"/>
      <c r="O56" s="248"/>
      <c r="P56" s="248"/>
    </row>
    <row r="57" spans="1:16" s="97" customFormat="1" ht="14.25">
      <c r="A57" s="191" t="s">
        <v>88</v>
      </c>
      <c r="B57" s="192" t="s">
        <v>89</v>
      </c>
      <c r="C57" s="200" t="s">
        <v>90</v>
      </c>
      <c r="D57" s="365"/>
      <c r="E57" s="84"/>
      <c r="F57" s="84"/>
      <c r="G57" s="84"/>
      <c r="H57" s="84"/>
      <c r="I57" s="84"/>
    </row>
    <row r="58" spans="1:16" s="246" customFormat="1" ht="14.25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48"/>
      <c r="N58" s="248"/>
      <c r="O58" s="248"/>
      <c r="P58" s="248"/>
    </row>
    <row r="59" spans="1:16" s="246" customFormat="1" ht="14.25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48"/>
      <c r="N59" s="248"/>
      <c r="O59" s="248"/>
      <c r="P59" s="248"/>
    </row>
    <row r="60" spans="1:16" s="246" customFormat="1" ht="14.25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47"/>
      <c r="N60" s="247"/>
      <c r="O60" s="247"/>
      <c r="P60" s="247"/>
    </row>
    <row r="61" spans="1:16" s="246" customFormat="1" ht="14.25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47"/>
      <c r="N61" s="247"/>
      <c r="O61" s="247"/>
      <c r="P61" s="247"/>
    </row>
    <row r="62" spans="1:16" s="246" customFormat="1" ht="14.25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47"/>
      <c r="N62" s="247"/>
      <c r="O62" s="247"/>
      <c r="P62" s="247"/>
    </row>
    <row r="63" spans="1:16" s="246" customFormat="1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47"/>
      <c r="N63" s="247"/>
      <c r="O63" s="247"/>
      <c r="P63" s="247"/>
    </row>
    <row r="64" spans="1:16" s="246" customFormat="1" ht="18.75" thickBot="1">
      <c r="A64" s="513" t="s">
        <v>118</v>
      </c>
      <c r="B64" s="514"/>
      <c r="C64" s="514"/>
      <c r="D64" s="514"/>
      <c r="E64" s="514"/>
      <c r="F64" s="514"/>
      <c r="G64" s="514"/>
      <c r="H64" s="514"/>
      <c r="I64" s="515"/>
      <c r="M64" s="248"/>
      <c r="N64" s="248"/>
      <c r="O64" s="248"/>
      <c r="P64" s="248"/>
    </row>
    <row r="65" spans="1:16" s="246" customFormat="1">
      <c r="A65" s="485" t="s">
        <v>7</v>
      </c>
      <c r="B65" s="485"/>
      <c r="C65" s="355" t="s">
        <v>8</v>
      </c>
      <c r="D65" s="355" t="s">
        <v>9</v>
      </c>
      <c r="E65" s="355" t="s">
        <v>10</v>
      </c>
      <c r="F65" s="355" t="s">
        <v>11</v>
      </c>
      <c r="G65" s="355" t="s">
        <v>12</v>
      </c>
      <c r="H65" s="355" t="s">
        <v>13</v>
      </c>
      <c r="I65" s="355" t="s">
        <v>14</v>
      </c>
      <c r="M65" s="248"/>
      <c r="N65" s="248"/>
      <c r="O65" s="248"/>
      <c r="P65" s="248"/>
    </row>
    <row r="66" spans="1:16" s="246" customFormat="1" ht="14.25">
      <c r="A66" s="209" t="s">
        <v>124</v>
      </c>
      <c r="B66" s="210" t="s">
        <v>125</v>
      </c>
      <c r="C66" s="193" t="s">
        <v>68</v>
      </c>
      <c r="D66" s="365">
        <v>90584</v>
      </c>
      <c r="E66" s="84">
        <v>1100</v>
      </c>
      <c r="F66" s="84">
        <f>(D66-E66)*0.125</f>
        <v>11185.5</v>
      </c>
      <c r="G66" s="84">
        <v>1705.01</v>
      </c>
      <c r="H66" s="84">
        <f>(D66-E66+F66+G66)*0.005</f>
        <v>511.87254999999999</v>
      </c>
      <c r="I66" s="84">
        <f>D66-E66+F66+H66+G66</f>
        <v>102886.38254999999</v>
      </c>
      <c r="M66" s="248"/>
      <c r="N66" s="248"/>
      <c r="O66" s="248"/>
      <c r="P66" s="248"/>
    </row>
    <row r="67" spans="1:16" s="246" customFormat="1" ht="14.25">
      <c r="A67" s="209" t="s">
        <v>124</v>
      </c>
      <c r="B67" s="210" t="s">
        <v>126</v>
      </c>
      <c r="C67" s="193" t="s">
        <v>127</v>
      </c>
      <c r="D67" s="365">
        <v>90629</v>
      </c>
      <c r="E67" s="84">
        <v>1100</v>
      </c>
      <c r="F67" s="84">
        <f t="shared" ref="F67:F71" si="15">(D67-E67)*0.125</f>
        <v>11191.125</v>
      </c>
      <c r="G67" s="84">
        <v>1705.01</v>
      </c>
      <c r="H67" s="84">
        <f t="shared" ref="H67:H71" si="16">(D67-E67+F67+G67)*0.005</f>
        <v>512.125675</v>
      </c>
      <c r="I67" s="84">
        <f t="shared" ref="I67:I71" si="17">D67-E67+F67+H67+G67</f>
        <v>102937.260675</v>
      </c>
      <c r="M67" s="248"/>
      <c r="N67" s="248"/>
      <c r="O67" s="248"/>
      <c r="P67" s="248"/>
    </row>
    <row r="68" spans="1:16" s="253" customFormat="1" ht="14.25">
      <c r="A68" s="209" t="s">
        <v>124</v>
      </c>
      <c r="B68" s="210" t="s">
        <v>128</v>
      </c>
      <c r="C68" s="193" t="s">
        <v>127</v>
      </c>
      <c r="D68" s="365">
        <v>91126</v>
      </c>
      <c r="E68" s="84">
        <v>1100</v>
      </c>
      <c r="F68" s="84">
        <f t="shared" si="15"/>
        <v>11253.25</v>
      </c>
      <c r="G68" s="84">
        <v>1705.01</v>
      </c>
      <c r="H68" s="84">
        <f t="shared" si="16"/>
        <v>514.92129999999997</v>
      </c>
      <c r="I68" s="84">
        <f t="shared" si="17"/>
        <v>103499.1813</v>
      </c>
      <c r="J68" s="97"/>
      <c r="M68" s="254"/>
      <c r="N68" s="254"/>
      <c r="O68" s="254"/>
      <c r="P68" s="254"/>
    </row>
    <row r="69" spans="1:16" s="253" customFormat="1" ht="14.25">
      <c r="A69" s="209" t="s">
        <v>129</v>
      </c>
      <c r="B69" s="210" t="s">
        <v>130</v>
      </c>
      <c r="C69" s="193" t="s">
        <v>131</v>
      </c>
      <c r="D69" s="365">
        <v>92621</v>
      </c>
      <c r="E69" s="84">
        <v>1100</v>
      </c>
      <c r="F69" s="84">
        <f t="shared" si="15"/>
        <v>11440.125</v>
      </c>
      <c r="G69" s="84">
        <v>1705.01</v>
      </c>
      <c r="H69" s="84">
        <f t="shared" si="16"/>
        <v>523.33067499999993</v>
      </c>
      <c r="I69" s="84">
        <f t="shared" si="17"/>
        <v>105189.465675</v>
      </c>
      <c r="M69" s="254"/>
      <c r="N69" s="254"/>
      <c r="O69" s="254"/>
      <c r="P69" s="254"/>
    </row>
    <row r="70" spans="1:16" s="253" customFormat="1" ht="14.25">
      <c r="A70" s="209" t="s">
        <v>132</v>
      </c>
      <c r="B70" s="210" t="s">
        <v>133</v>
      </c>
      <c r="C70" s="193" t="s">
        <v>134</v>
      </c>
      <c r="D70" s="365">
        <v>92820</v>
      </c>
      <c r="E70" s="84">
        <v>1100</v>
      </c>
      <c r="F70" s="84">
        <f t="shared" si="15"/>
        <v>11465</v>
      </c>
      <c r="G70" s="84">
        <v>1705.01</v>
      </c>
      <c r="H70" s="84">
        <f>(D70-E70+F70+G70)*0.005</f>
        <v>524.45005000000003</v>
      </c>
      <c r="I70" s="84">
        <f>D70-E70+F70+H70+G70</f>
        <v>105414.46004999999</v>
      </c>
      <c r="M70" s="254"/>
      <c r="N70" s="254"/>
      <c r="O70" s="254"/>
      <c r="P70" s="254"/>
    </row>
    <row r="71" spans="1:16" s="263" customFormat="1" ht="14.25">
      <c r="A71" s="209" t="s">
        <v>132</v>
      </c>
      <c r="B71" s="210" t="s">
        <v>135</v>
      </c>
      <c r="C71" s="193" t="s">
        <v>134</v>
      </c>
      <c r="D71" s="365">
        <v>94601</v>
      </c>
      <c r="E71" s="84">
        <v>1100</v>
      </c>
      <c r="F71" s="84">
        <f t="shared" si="15"/>
        <v>11687.625</v>
      </c>
      <c r="G71" s="84">
        <v>1705.01</v>
      </c>
      <c r="H71" s="84">
        <f t="shared" si="16"/>
        <v>534.46817499999997</v>
      </c>
      <c r="I71" s="84">
        <f t="shared" si="17"/>
        <v>107428.103175</v>
      </c>
      <c r="M71" s="264"/>
      <c r="N71" s="264"/>
      <c r="O71" s="264"/>
      <c r="P71" s="264"/>
    </row>
    <row r="72" spans="1:16" s="97" customFormat="1" ht="14.25">
      <c r="A72" s="209" t="s">
        <v>119</v>
      </c>
      <c r="B72" s="210" t="s">
        <v>120</v>
      </c>
      <c r="C72" s="193" t="s">
        <v>121</v>
      </c>
      <c r="D72" s="365"/>
      <c r="E72" s="84"/>
      <c r="F72" s="84"/>
      <c r="G72" s="84"/>
      <c r="H72" s="84"/>
      <c r="I72" s="84"/>
      <c r="J72" s="253"/>
      <c r="M72" s="99"/>
      <c r="N72" s="99"/>
      <c r="O72" s="99"/>
      <c r="P72" s="99"/>
    </row>
    <row r="73" spans="1:16" s="97" customFormat="1" ht="14.25">
      <c r="A73" s="211" t="s">
        <v>119</v>
      </c>
      <c r="B73" s="212" t="s">
        <v>122</v>
      </c>
      <c r="C73" s="193" t="s">
        <v>123</v>
      </c>
      <c r="D73" s="365"/>
      <c r="E73" s="84"/>
      <c r="F73" s="84"/>
      <c r="G73" s="84"/>
      <c r="H73" s="84"/>
      <c r="I73" s="84"/>
      <c r="J73" s="253"/>
      <c r="M73" s="99"/>
      <c r="N73" s="99"/>
      <c r="O73" s="99"/>
      <c r="P73" s="99"/>
    </row>
    <row r="74" spans="1:16" s="246" customFormat="1" ht="14.25">
      <c r="A74" s="191" t="s">
        <v>63</v>
      </c>
      <c r="B74" s="192" t="s">
        <v>136</v>
      </c>
      <c r="C74" s="203"/>
      <c r="D74" s="84"/>
      <c r="E74" s="84"/>
      <c r="F74" s="84"/>
      <c r="G74" s="84"/>
      <c r="H74" s="84"/>
      <c r="I74" s="84"/>
      <c r="J74" s="97"/>
      <c r="M74" s="248"/>
      <c r="N74" s="248"/>
      <c r="O74" s="248"/>
      <c r="P74" s="248"/>
    </row>
    <row r="75" spans="1:16" s="246" customFormat="1" ht="14.25">
      <c r="A75" s="191" t="s">
        <v>63</v>
      </c>
      <c r="B75" s="192" t="s">
        <v>137</v>
      </c>
      <c r="C75" s="203"/>
      <c r="D75" s="84"/>
      <c r="E75" s="84"/>
      <c r="F75" s="84"/>
      <c r="G75" s="84"/>
      <c r="H75" s="84"/>
      <c r="I75" s="84"/>
      <c r="M75" s="248"/>
      <c r="N75" s="248"/>
      <c r="O75" s="248"/>
      <c r="P75" s="248"/>
    </row>
    <row r="76" spans="1:16" s="246" customFormat="1" thickBot="1">
      <c r="A76" s="204" t="s">
        <v>63</v>
      </c>
      <c r="B76" s="205" t="s">
        <v>138</v>
      </c>
      <c r="C76" s="213"/>
      <c r="D76" s="84"/>
      <c r="E76" s="84"/>
      <c r="F76" s="84"/>
      <c r="G76" s="84"/>
      <c r="H76" s="84"/>
      <c r="I76" s="84"/>
      <c r="M76" s="248"/>
      <c r="N76" s="248"/>
      <c r="O76" s="248"/>
      <c r="P76" s="248"/>
    </row>
    <row r="77" spans="1:16" s="246" customFormat="1" ht="13.5" thickBot="1">
      <c r="A77" s="507" t="s">
        <v>139</v>
      </c>
      <c r="B77" s="508"/>
      <c r="C77" s="508"/>
      <c r="D77" s="508"/>
      <c r="E77" s="509"/>
      <c r="F77" s="268"/>
      <c r="G77" s="268"/>
      <c r="H77" s="268"/>
      <c r="I77" s="268"/>
      <c r="M77" s="248"/>
      <c r="N77" s="248"/>
      <c r="O77" s="248"/>
      <c r="P77" s="248"/>
    </row>
    <row r="78" spans="1:16" s="246" customFormat="1" ht="13.5" thickBot="1">
      <c r="A78" s="507" t="s">
        <v>140</v>
      </c>
      <c r="B78" s="509"/>
      <c r="C78" s="253"/>
      <c r="D78" s="510" t="s">
        <v>141</v>
      </c>
      <c r="E78" s="511"/>
      <c r="F78" s="268"/>
      <c r="G78" s="268" t="s">
        <v>227</v>
      </c>
      <c r="H78" s="268"/>
      <c r="I78" s="268"/>
      <c r="M78" s="248"/>
      <c r="N78" s="248"/>
      <c r="O78" s="248"/>
      <c r="P78" s="248"/>
    </row>
    <row r="79" spans="1:16" s="246" customFormat="1" ht="12.75">
      <c r="A79" s="269" t="s">
        <v>142</v>
      </c>
      <c r="B79" s="270" t="s">
        <v>143</v>
      </c>
      <c r="C79" s="263"/>
      <c r="D79" s="271" t="s">
        <v>142</v>
      </c>
      <c r="E79" s="271" t="s">
        <v>143</v>
      </c>
      <c r="F79" s="268"/>
      <c r="G79" s="268" t="s">
        <v>257</v>
      </c>
      <c r="H79" s="268"/>
      <c r="I79" s="268"/>
      <c r="M79" s="248"/>
      <c r="N79" s="248"/>
      <c r="O79" s="248"/>
      <c r="P79" s="248"/>
    </row>
    <row r="80" spans="1:16" s="246" customFormat="1" ht="12.75">
      <c r="A80" s="272" t="s">
        <v>144</v>
      </c>
      <c r="B80" s="273">
        <v>300</v>
      </c>
      <c r="C80" s="263"/>
      <c r="D80" s="258" t="s">
        <v>145</v>
      </c>
      <c r="E80" s="274">
        <v>300</v>
      </c>
      <c r="F80" s="268"/>
      <c r="G80" s="268"/>
      <c r="H80" s="268"/>
      <c r="I80" s="268"/>
      <c r="M80" s="248"/>
      <c r="N80" s="248"/>
      <c r="O80" s="248"/>
      <c r="P80" s="248"/>
    </row>
    <row r="81" spans="1:16" s="246" customFormat="1" ht="12.75">
      <c r="A81" s="272" t="s">
        <v>146</v>
      </c>
      <c r="B81" s="273">
        <v>400</v>
      </c>
      <c r="C81" s="263"/>
      <c r="D81" s="258" t="s">
        <v>147</v>
      </c>
      <c r="E81" s="274">
        <v>400</v>
      </c>
      <c r="F81" s="268"/>
      <c r="G81" s="268"/>
      <c r="H81" s="268"/>
      <c r="I81" s="268"/>
      <c r="M81" s="248"/>
      <c r="N81" s="248"/>
      <c r="O81" s="248"/>
      <c r="P81" s="248"/>
    </row>
    <row r="82" spans="1:16" s="246" customFormat="1" ht="12.75">
      <c r="A82" s="272" t="s">
        <v>148</v>
      </c>
      <c r="B82" s="273">
        <v>500</v>
      </c>
      <c r="C82" s="263"/>
      <c r="D82" s="258" t="s">
        <v>149</v>
      </c>
      <c r="E82" s="274">
        <v>500</v>
      </c>
      <c r="F82" s="268"/>
      <c r="G82" s="268"/>
      <c r="H82" s="268"/>
      <c r="I82" s="268"/>
      <c r="M82" s="248"/>
      <c r="N82" s="248"/>
      <c r="O82" s="248"/>
      <c r="P82" s="248"/>
    </row>
    <row r="83" spans="1:16" s="246" customFormat="1" ht="12.75">
      <c r="A83" s="272" t="s">
        <v>150</v>
      </c>
      <c r="B83" s="273">
        <v>600</v>
      </c>
      <c r="C83" s="263"/>
      <c r="D83" s="258" t="s">
        <v>151</v>
      </c>
      <c r="E83" s="274">
        <v>600</v>
      </c>
      <c r="F83" s="268"/>
      <c r="G83" s="268"/>
      <c r="H83" s="268"/>
      <c r="I83" s="268"/>
    </row>
    <row r="84" spans="1:16" s="246" customFormat="1" ht="12.75">
      <c r="A84" s="272" t="s">
        <v>152</v>
      </c>
      <c r="B84" s="273">
        <v>700</v>
      </c>
      <c r="C84" s="263"/>
      <c r="D84" s="258" t="s">
        <v>153</v>
      </c>
      <c r="E84" s="274">
        <v>700</v>
      </c>
      <c r="F84" s="268"/>
      <c r="G84" s="268"/>
      <c r="H84" s="268"/>
      <c r="I84" s="268"/>
    </row>
    <row r="85" spans="1:16" s="246" customFormat="1" ht="12.75">
      <c r="A85" s="272" t="s">
        <v>154</v>
      </c>
      <c r="B85" s="273">
        <v>800</v>
      </c>
      <c r="C85" s="263"/>
      <c r="D85" s="258" t="s">
        <v>155</v>
      </c>
      <c r="E85" s="274">
        <v>750</v>
      </c>
      <c r="F85" s="268"/>
      <c r="G85" s="268"/>
      <c r="H85" s="268"/>
      <c r="I85" s="268"/>
    </row>
    <row r="86" spans="1:16" s="246" customFormat="1" ht="12.75">
      <c r="A86" s="275" t="s">
        <v>156</v>
      </c>
      <c r="B86" s="276">
        <v>900</v>
      </c>
      <c r="C86" s="263"/>
      <c r="D86" s="258" t="s">
        <v>157</v>
      </c>
      <c r="E86" s="274">
        <v>800</v>
      </c>
      <c r="F86" s="268"/>
      <c r="G86" s="268"/>
      <c r="H86" s="268"/>
      <c r="I86" s="268"/>
    </row>
    <row r="87" spans="1:16" s="246" customFormat="1" ht="12.75">
      <c r="A87" s="251" t="s">
        <v>237</v>
      </c>
      <c r="B87" s="277"/>
      <c r="C87" s="263"/>
      <c r="D87" s="264"/>
      <c r="E87" s="278"/>
      <c r="F87" s="268"/>
      <c r="G87" s="268"/>
      <c r="H87" s="268"/>
      <c r="I87" s="268"/>
    </row>
    <row r="88" spans="1:16" s="246" customFormat="1" ht="12.75">
      <c r="A88" s="279" t="s">
        <v>159</v>
      </c>
      <c r="B88" s="280"/>
      <c r="C88" s="281"/>
      <c r="D88" s="281"/>
      <c r="E88" s="281"/>
      <c r="F88" s="281"/>
      <c r="G88" s="281"/>
      <c r="H88" s="281"/>
      <c r="I88" s="281"/>
    </row>
    <row r="89" spans="1:16" s="246" customFormat="1" ht="12.75">
      <c r="A89" s="279" t="s">
        <v>160</v>
      </c>
      <c r="B89" s="280"/>
      <c r="C89" s="281"/>
      <c r="D89" s="281"/>
      <c r="E89" s="281"/>
      <c r="F89" s="281"/>
      <c r="G89" s="281"/>
      <c r="H89" s="281"/>
      <c r="I89" s="28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75" bottom="0.75" header="0.3" footer="0.3"/>
  <pageSetup scale="53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5" workbookViewId="0">
      <selection activeCell="D37" sqref="D37"/>
    </sheetView>
  </sheetViews>
  <sheetFormatPr defaultColWidth="14.85546875" defaultRowHeight="15.75"/>
  <cols>
    <col min="1" max="1" width="25.85546875" customWidth="1"/>
    <col min="2" max="2" width="17.140625" style="1" customWidth="1"/>
    <col min="3" max="3" width="13.85546875" style="2" customWidth="1"/>
    <col min="4" max="4" width="21.28515625" style="2" customWidth="1"/>
    <col min="5" max="5" width="20.5703125" style="2" customWidth="1"/>
    <col min="6" max="6" width="19" style="2" customWidth="1"/>
    <col min="7" max="7" width="18" style="70" customWidth="1"/>
    <col min="8" max="8" width="17.85546875" style="2" customWidth="1"/>
    <col min="9" max="9" width="24.28515625" style="2" customWidth="1"/>
  </cols>
  <sheetData>
    <row r="1" spans="1:16" ht="49.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 ht="15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6.5" thickBot="1"/>
    <row r="6" spans="1:16" ht="15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180</v>
      </c>
    </row>
    <row r="7" spans="1:16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62" customFormat="1">
      <c r="A9" s="516" t="s">
        <v>7</v>
      </c>
      <c r="B9" s="516"/>
      <c r="C9" s="32" t="s">
        <v>8</v>
      </c>
      <c r="D9" s="32" t="s">
        <v>9</v>
      </c>
      <c r="E9" s="32" t="s">
        <v>10</v>
      </c>
      <c r="F9" s="32" t="s">
        <v>11</v>
      </c>
      <c r="G9" s="80" t="s">
        <v>12</v>
      </c>
      <c r="H9" s="32" t="s">
        <v>13</v>
      </c>
      <c r="I9" s="32" t="s">
        <v>14</v>
      </c>
    </row>
    <row r="10" spans="1:16" s="229" customFormat="1">
      <c r="A10" s="90" t="s">
        <v>15</v>
      </c>
      <c r="B10" s="91" t="s">
        <v>16</v>
      </c>
      <c r="C10" s="92" t="s">
        <v>17</v>
      </c>
      <c r="D10" s="78">
        <v>75121</v>
      </c>
      <c r="E10" s="78">
        <v>1100</v>
      </c>
      <c r="F10" s="78">
        <f t="shared" ref="F10:F16" si="0">(D10-E10)*0.125</f>
        <v>9252.625</v>
      </c>
      <c r="G10" s="78">
        <v>1503.47</v>
      </c>
      <c r="H10" s="78">
        <f t="shared" ref="H10:H16" si="1">(D10-E10+F10+G10)*0.005</f>
        <v>423.88547500000004</v>
      </c>
      <c r="I10" s="78">
        <f t="shared" ref="I10:I16" si="2">D10-E10+F10+H10+G10</f>
        <v>85200.980475000004</v>
      </c>
    </row>
    <row r="11" spans="1:16" s="229" customFormat="1">
      <c r="A11" s="90" t="s">
        <v>15</v>
      </c>
      <c r="B11" s="91" t="s">
        <v>24</v>
      </c>
      <c r="C11" s="92" t="s">
        <v>25</v>
      </c>
      <c r="D11" s="78">
        <v>75121</v>
      </c>
      <c r="E11" s="78">
        <v>1100</v>
      </c>
      <c r="F11" s="78">
        <f t="shared" ref="F11" si="3">(D11-E11)*0.125</f>
        <v>9252.625</v>
      </c>
      <c r="G11" s="78">
        <v>1503.47</v>
      </c>
      <c r="H11" s="78">
        <f t="shared" ref="H11" si="4">(D11-E11+F11+G11)*0.005</f>
        <v>423.88547500000004</v>
      </c>
      <c r="I11" s="78">
        <f t="shared" ref="I11" si="5">D11-E11+F11+H11+G11</f>
        <v>85200.980475000004</v>
      </c>
    </row>
    <row r="12" spans="1:16" s="229" customFormat="1">
      <c r="A12" s="90" t="s">
        <v>15</v>
      </c>
      <c r="B12" s="91" t="s">
        <v>20</v>
      </c>
      <c r="C12" s="92" t="s">
        <v>21</v>
      </c>
      <c r="D12" s="78">
        <v>74629</v>
      </c>
      <c r="E12" s="78">
        <v>1100</v>
      </c>
      <c r="F12" s="78">
        <f t="shared" si="0"/>
        <v>9191.125</v>
      </c>
      <c r="G12" s="78">
        <v>1503.47</v>
      </c>
      <c r="H12" s="78">
        <f t="shared" si="1"/>
        <v>421.117975</v>
      </c>
      <c r="I12" s="78">
        <f t="shared" si="2"/>
        <v>84644.712975000002</v>
      </c>
      <c r="M12" s="282"/>
      <c r="N12" s="283"/>
      <c r="O12" s="283"/>
      <c r="P12" s="283"/>
    </row>
    <row r="13" spans="1:16" s="229" customFormat="1">
      <c r="A13" s="90" t="s">
        <v>15</v>
      </c>
      <c r="B13" s="91" t="s">
        <v>22</v>
      </c>
      <c r="C13" s="92" t="s">
        <v>23</v>
      </c>
      <c r="D13" s="78">
        <v>75026</v>
      </c>
      <c r="E13" s="78">
        <v>1100</v>
      </c>
      <c r="F13" s="78">
        <f t="shared" si="0"/>
        <v>9240.75</v>
      </c>
      <c r="G13" s="78">
        <v>1503.47</v>
      </c>
      <c r="H13" s="78">
        <f t="shared" si="1"/>
        <v>423.35110000000003</v>
      </c>
      <c r="I13" s="78">
        <f t="shared" si="2"/>
        <v>85093.571100000001</v>
      </c>
      <c r="M13" s="282"/>
      <c r="N13" s="283"/>
      <c r="O13" s="283"/>
      <c r="P13" s="283"/>
    </row>
    <row r="14" spans="1:16" s="229" customForma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>
      <c r="A15" s="90" t="s">
        <v>15</v>
      </c>
      <c r="B15" s="91" t="s">
        <v>263</v>
      </c>
      <c r="C15" s="92" t="s">
        <v>264</v>
      </c>
      <c r="D15" s="78">
        <v>79077</v>
      </c>
      <c r="E15" s="78">
        <v>1100</v>
      </c>
      <c r="F15" s="78">
        <f t="shared" si="0"/>
        <v>9747.125</v>
      </c>
      <c r="G15" s="78">
        <v>1503.47</v>
      </c>
      <c r="H15" s="78">
        <f t="shared" ref="H15" si="6">(D15-E15+F15+G15)*0.005</f>
        <v>446.13797500000004</v>
      </c>
      <c r="I15" s="78">
        <f t="shared" ref="I15" si="7">D15-E15+F15+H15+G15</f>
        <v>89673.732975000006</v>
      </c>
      <c r="M15" s="282"/>
      <c r="N15" s="283"/>
      <c r="O15" s="283"/>
      <c r="P15" s="283"/>
    </row>
    <row r="16" spans="1:16" s="284" customFormat="1">
      <c r="A16" s="90" t="s">
        <v>26</v>
      </c>
      <c r="B16" s="91" t="s">
        <v>27</v>
      </c>
      <c r="C16" s="92" t="s">
        <v>23</v>
      </c>
      <c r="D16" s="78">
        <v>76861</v>
      </c>
      <c r="E16" s="78">
        <v>1100</v>
      </c>
      <c r="F16" s="78">
        <f t="shared" si="0"/>
        <v>9470.125</v>
      </c>
      <c r="G16" s="78">
        <v>1503.47</v>
      </c>
      <c r="H16" s="78">
        <f t="shared" si="1"/>
        <v>433.67297500000001</v>
      </c>
      <c r="I16" s="78">
        <f t="shared" si="2"/>
        <v>87168.267974999995</v>
      </c>
      <c r="M16" s="285"/>
      <c r="N16" s="286"/>
      <c r="O16" s="286"/>
      <c r="P16" s="286"/>
    </row>
    <row r="17" spans="1:16" s="229" customForma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>
      <c r="A40" s="90" t="s">
        <v>26</v>
      </c>
      <c r="B40" s="91" t="s">
        <v>67</v>
      </c>
      <c r="C40" s="115" t="s">
        <v>68</v>
      </c>
      <c r="D40" s="78">
        <v>87565</v>
      </c>
      <c r="E40" s="78">
        <v>1100</v>
      </c>
      <c r="F40" s="78">
        <f t="shared" ref="F40:F41" si="8">(D40-E40)*0.125</f>
        <v>10808.125</v>
      </c>
      <c r="G40" s="78">
        <v>1503.47</v>
      </c>
      <c r="H40" s="78">
        <f t="shared" ref="H40" si="9">(D40-E40+F40+G40)*0.005</f>
        <v>493.88297500000004</v>
      </c>
      <c r="I40" s="78">
        <f t="shared" ref="I40" si="10">D40-E40+F40+H40+G40</f>
        <v>99270.477975000002</v>
      </c>
      <c r="M40" s="288"/>
      <c r="N40" s="288"/>
      <c r="O40" s="288"/>
      <c r="P40" s="288"/>
    </row>
    <row r="41" spans="1:237" s="175" customFormat="1">
      <c r="A41" s="90" t="s">
        <v>69</v>
      </c>
      <c r="B41" s="91" t="s">
        <v>70</v>
      </c>
      <c r="C41" s="115" t="s">
        <v>71</v>
      </c>
      <c r="D41" s="78">
        <v>88162</v>
      </c>
      <c r="E41" s="78">
        <v>1100</v>
      </c>
      <c r="F41" s="78">
        <f t="shared" si="8"/>
        <v>10882.75</v>
      </c>
      <c r="G41" s="78">
        <v>1503.47</v>
      </c>
      <c r="H41" s="78">
        <f>(D41-E41+F41+G41)*0.005</f>
        <v>497.24110000000002</v>
      </c>
      <c r="I41" s="78">
        <f>D41-E41+F41+H41+G41</f>
        <v>99945.4611</v>
      </c>
      <c r="M41" s="288"/>
      <c r="N41" s="288"/>
      <c r="O41" s="288"/>
      <c r="P41" s="288"/>
    </row>
    <row r="42" spans="1:237" s="175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>
      <c r="A49" s="90" t="s">
        <v>94</v>
      </c>
      <c r="B49" s="91" t="s">
        <v>95</v>
      </c>
      <c r="C49" s="119" t="s">
        <v>96</v>
      </c>
      <c r="D49" s="78">
        <v>88704</v>
      </c>
      <c r="E49" s="78">
        <v>1100</v>
      </c>
      <c r="F49" s="78">
        <f>(D49-E49)*0.125</f>
        <v>10950.5</v>
      </c>
      <c r="G49" s="78">
        <v>1503.47</v>
      </c>
      <c r="H49" s="78">
        <f>(D49-E49+F49+G49)*0.005</f>
        <v>500.28985</v>
      </c>
      <c r="I49" s="78">
        <f>D49-E49+F49+H49+G49</f>
        <v>100558.25985</v>
      </c>
      <c r="M49" s="286"/>
      <c r="N49" s="286"/>
      <c r="O49" s="286"/>
      <c r="P49" s="286"/>
    </row>
    <row r="50" spans="1:16" s="284" customFormat="1">
      <c r="A50" s="90" t="s">
        <v>94</v>
      </c>
      <c r="B50" s="91" t="s">
        <v>97</v>
      </c>
      <c r="C50" s="119" t="s">
        <v>98</v>
      </c>
      <c r="D50" s="78">
        <v>88704</v>
      </c>
      <c r="E50" s="78">
        <v>1100</v>
      </c>
      <c r="F50" s="78">
        <f>(D50-E50)*0.125</f>
        <v>10950.5</v>
      </c>
      <c r="G50" s="78">
        <v>1503.47</v>
      </c>
      <c r="H50" s="78">
        <f t="shared" ref="H50" si="11">(D50-E50+F50+G50)*0.005</f>
        <v>500.28985</v>
      </c>
      <c r="I50" s="78">
        <f t="shared" ref="I50" si="12">D50-E50+F50+H50+G50</f>
        <v>100558.25985</v>
      </c>
      <c r="M50" s="286"/>
      <c r="N50" s="286"/>
      <c r="O50" s="286"/>
      <c r="P50" s="286"/>
    </row>
    <row r="51" spans="1:16" s="229" customForma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5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>
      <c r="A71" s="132" t="s">
        <v>129</v>
      </c>
      <c r="B71" s="133" t="s">
        <v>130</v>
      </c>
      <c r="C71" s="92" t="s">
        <v>131</v>
      </c>
      <c r="D71" s="82">
        <v>93088</v>
      </c>
      <c r="E71" s="78">
        <v>1100</v>
      </c>
      <c r="F71" s="78">
        <f t="shared" ref="F71:F73" si="13">(D71-E71)*0.125</f>
        <v>11498.5</v>
      </c>
      <c r="G71" s="78">
        <v>1503.47</v>
      </c>
      <c r="H71" s="78">
        <f t="shared" ref="H71:H73" si="14">(D71-E71+F71+G71)*0.005</f>
        <v>524.94984999999997</v>
      </c>
      <c r="I71" s="78">
        <f t="shared" ref="I71:I73" si="15">D71-E71+F71+H71+G71</f>
        <v>105514.91985000001</v>
      </c>
      <c r="M71" s="288"/>
      <c r="N71" s="288"/>
      <c r="O71" s="288"/>
      <c r="P71" s="288"/>
    </row>
    <row r="72" spans="1:16" s="175" customFormat="1">
      <c r="A72" s="132" t="s">
        <v>132</v>
      </c>
      <c r="B72" s="133" t="s">
        <v>133</v>
      </c>
      <c r="C72" s="92" t="s">
        <v>134</v>
      </c>
      <c r="D72" s="82">
        <v>93287</v>
      </c>
      <c r="E72" s="78">
        <v>1100</v>
      </c>
      <c r="F72" s="78">
        <f t="shared" si="13"/>
        <v>11523.375</v>
      </c>
      <c r="G72" s="78">
        <v>1503.47</v>
      </c>
      <c r="H72" s="78">
        <f>(D72-E72+F72+G72)*0.005</f>
        <v>526.06922499999996</v>
      </c>
      <c r="I72" s="78">
        <f>D72-E72+F72+H72+G72</f>
        <v>105739.914225</v>
      </c>
      <c r="M72" s="288"/>
      <c r="N72" s="288"/>
      <c r="O72" s="288"/>
      <c r="P72" s="288"/>
    </row>
    <row r="73" spans="1:16" s="169" customFormat="1" ht="15">
      <c r="A73" s="132" t="s">
        <v>132</v>
      </c>
      <c r="B73" s="133" t="s">
        <v>135</v>
      </c>
      <c r="C73" s="92" t="s">
        <v>134</v>
      </c>
      <c r="D73" s="82">
        <v>95068</v>
      </c>
      <c r="E73" s="78">
        <v>1100</v>
      </c>
      <c r="F73" s="78">
        <f t="shared" si="13"/>
        <v>11746</v>
      </c>
      <c r="G73" s="78">
        <v>1503.47</v>
      </c>
      <c r="H73" s="78">
        <f t="shared" si="14"/>
        <v>536.08735000000001</v>
      </c>
      <c r="I73" s="78">
        <f t="shared" si="15"/>
        <v>107753.55735</v>
      </c>
      <c r="M73" s="128"/>
      <c r="N73" s="128"/>
      <c r="O73" s="128"/>
      <c r="P73" s="128"/>
    </row>
    <row r="74" spans="1:16" s="284" customForma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>
      <c r="B93" s="230"/>
      <c r="C93" s="188"/>
      <c r="D93" s="188"/>
      <c r="E93" s="188"/>
      <c r="F93" s="188"/>
      <c r="G93" s="188"/>
      <c r="H93" s="188"/>
      <c r="I93" s="188"/>
    </row>
    <row r="94" spans="1:16" s="229" customFormat="1"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>
      <c r="B95" s="189"/>
      <c r="C95" s="190"/>
      <c r="D95" s="190"/>
      <c r="E95" s="190"/>
      <c r="F95" s="190"/>
      <c r="G95" s="188"/>
      <c r="H95" s="190"/>
      <c r="I95" s="190"/>
    </row>
    <row r="96" spans="1:16" s="94" customFormat="1">
      <c r="B96" s="189"/>
      <c r="C96" s="190"/>
      <c r="D96" s="190"/>
      <c r="E96" s="190"/>
      <c r="F96" s="190"/>
      <c r="G96" s="188"/>
      <c r="H96" s="190"/>
      <c r="I96" s="190"/>
    </row>
    <row r="97" spans="1:9" s="94" customFormat="1">
      <c r="B97" s="189"/>
      <c r="C97" s="190"/>
      <c r="D97" s="190"/>
      <c r="E97" s="190"/>
      <c r="F97" s="190"/>
      <c r="G97" s="188"/>
      <c r="H97" s="190"/>
      <c r="I97" s="190"/>
    </row>
    <row r="98" spans="1:9" s="94" customFormat="1">
      <c r="B98" s="189"/>
      <c r="C98" s="190"/>
      <c r="D98" s="190"/>
      <c r="E98" s="190"/>
      <c r="F98" s="190"/>
      <c r="G98" s="188"/>
      <c r="H98" s="190"/>
      <c r="I98" s="190"/>
    </row>
    <row r="99" spans="1:9" s="94" customFormat="1">
      <c r="B99" s="189"/>
      <c r="C99" s="190"/>
      <c r="D99" s="190"/>
      <c r="E99" s="190"/>
      <c r="F99" s="190"/>
      <c r="G99" s="188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88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88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88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5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42" bottom="0.17" header="0.22" footer="0.3"/>
  <pageSetup scale="4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C104"/>
  <sheetViews>
    <sheetView topLeftCell="A13" workbookViewId="0">
      <selection activeCell="D37" sqref="D37"/>
    </sheetView>
  </sheetViews>
  <sheetFormatPr defaultColWidth="14.85546875" defaultRowHeight="15"/>
  <cols>
    <col min="1" max="1" width="35.140625" customWidth="1"/>
    <col min="2" max="2" width="21" style="1" customWidth="1"/>
    <col min="3" max="3" width="15.42578125" style="2" customWidth="1"/>
    <col min="4" max="4" width="16.7109375" style="2" customWidth="1"/>
    <col min="5" max="5" width="17.5703125" style="2" customWidth="1"/>
    <col min="6" max="6" width="19.42578125" style="2" customWidth="1"/>
    <col min="7" max="7" width="21.42578125" style="2" customWidth="1"/>
    <col min="8" max="8" width="14.85546875" style="2"/>
    <col min="9" max="9" width="27.140625" style="2" customWidth="1"/>
  </cols>
  <sheetData>
    <row r="1" spans="1:16" ht="52.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181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75323</v>
      </c>
      <c r="E10" s="84">
        <v>1100</v>
      </c>
      <c r="F10" s="84">
        <f t="shared" ref="F10:F16" si="0">(D10-E10)*0.125</f>
        <v>9277.875</v>
      </c>
      <c r="G10" s="84">
        <v>2260.06</v>
      </c>
      <c r="H10" s="84">
        <f t="shared" ref="H10:H36" si="1">(D10-E10+F10+G10)*0.005</f>
        <v>428.80467499999997</v>
      </c>
      <c r="I10" s="84">
        <f t="shared" ref="I10:I36" si="2">D10-E10+F10+H10+G10</f>
        <v>86189.739675000004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75323</v>
      </c>
      <c r="E11" s="84">
        <v>1100</v>
      </c>
      <c r="F11" s="84">
        <f t="shared" si="0"/>
        <v>9277.875</v>
      </c>
      <c r="G11" s="84">
        <v>2260.06</v>
      </c>
      <c r="H11" s="84">
        <f t="shared" si="1"/>
        <v>428.80467499999997</v>
      </c>
      <c r="I11" s="84">
        <f t="shared" si="2"/>
        <v>86189.739675000004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76169</v>
      </c>
      <c r="E14" s="84">
        <v>1100</v>
      </c>
      <c r="F14" s="84">
        <f t="shared" si="0"/>
        <v>9383.625</v>
      </c>
      <c r="G14" s="84">
        <v>2260.06</v>
      </c>
      <c r="H14" s="84">
        <f t="shared" si="1"/>
        <v>433.563425</v>
      </c>
      <c r="I14" s="84">
        <f t="shared" si="2"/>
        <v>87146.248424999998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79129</v>
      </c>
      <c r="E15" s="84">
        <v>1100</v>
      </c>
      <c r="F15" s="84">
        <f t="shared" si="0"/>
        <v>9753.625</v>
      </c>
      <c r="G15" s="84">
        <v>2260.06</v>
      </c>
      <c r="H15" s="84">
        <f t="shared" si="1"/>
        <v>450.21342499999997</v>
      </c>
      <c r="I15" s="84">
        <f t="shared" si="2"/>
        <v>90492.898424999992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77413</v>
      </c>
      <c r="E16" s="84">
        <v>1100</v>
      </c>
      <c r="F16" s="84">
        <f t="shared" si="0"/>
        <v>9539.125</v>
      </c>
      <c r="G16" s="84">
        <v>2260.06</v>
      </c>
      <c r="H16" s="84">
        <f t="shared" si="1"/>
        <v>440.560925</v>
      </c>
      <c r="I16" s="84">
        <f t="shared" si="2"/>
        <v>88552.745924999996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79150</v>
      </c>
      <c r="E20" s="84">
        <v>1100</v>
      </c>
      <c r="F20" s="84">
        <f t="shared" ref="F20:F33" si="3">(D20-E20)*0.125</f>
        <v>9756.25</v>
      </c>
      <c r="G20" s="84">
        <v>2260.06</v>
      </c>
      <c r="H20" s="84">
        <f t="shared" si="1"/>
        <v>450.33154999999999</v>
      </c>
      <c r="I20" s="84">
        <f t="shared" si="2"/>
        <v>90516.64155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83877</v>
      </c>
      <c r="E22" s="84">
        <v>1100</v>
      </c>
      <c r="F22" s="84">
        <f t="shared" si="3"/>
        <v>10347.125</v>
      </c>
      <c r="G22" s="84">
        <v>2260.06</v>
      </c>
      <c r="H22" s="84">
        <f t="shared" si="1"/>
        <v>476.92092500000001</v>
      </c>
      <c r="I22" s="84">
        <f t="shared" si="2"/>
        <v>95861.105924999996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80145</v>
      </c>
      <c r="E23" s="84">
        <v>1100</v>
      </c>
      <c r="F23" s="84">
        <f t="shared" si="3"/>
        <v>9880.625</v>
      </c>
      <c r="G23" s="84">
        <v>2260.06</v>
      </c>
      <c r="H23" s="84">
        <f t="shared" si="1"/>
        <v>455.928425</v>
      </c>
      <c r="I23" s="84">
        <f t="shared" si="2"/>
        <v>91641.613425000003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84672</v>
      </c>
      <c r="E24" s="84">
        <v>1100</v>
      </c>
      <c r="F24" s="84">
        <f t="shared" si="3"/>
        <v>10446.5</v>
      </c>
      <c r="G24" s="84">
        <v>2260.06</v>
      </c>
      <c r="H24" s="84">
        <f t="shared" si="1"/>
        <v>481.39280000000002</v>
      </c>
      <c r="I24" s="84">
        <f t="shared" si="2"/>
        <v>96759.952799999999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80261</v>
      </c>
      <c r="E26" s="84">
        <v>1100</v>
      </c>
      <c r="F26" s="84">
        <f t="shared" si="3"/>
        <v>9895.125</v>
      </c>
      <c r="G26" s="84">
        <v>2260.06</v>
      </c>
      <c r="H26" s="84">
        <f t="shared" si="1"/>
        <v>456.58092499999998</v>
      </c>
      <c r="I26" s="84">
        <f t="shared" si="2"/>
        <v>91772.765925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80639</v>
      </c>
      <c r="E27" s="84">
        <v>1100</v>
      </c>
      <c r="F27" s="84">
        <f t="shared" si="3"/>
        <v>9942.375</v>
      </c>
      <c r="G27" s="84">
        <v>2260.06</v>
      </c>
      <c r="H27" s="84">
        <f t="shared" si="1"/>
        <v>458.70717500000001</v>
      </c>
      <c r="I27" s="84">
        <f t="shared" si="2"/>
        <v>92200.142175000001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81936</v>
      </c>
      <c r="E28" s="84">
        <v>1100</v>
      </c>
      <c r="F28" s="84">
        <f>(D28-E28)*0.125</f>
        <v>10104.5</v>
      </c>
      <c r="G28" s="84">
        <v>2260.06</v>
      </c>
      <c r="H28" s="84">
        <f t="shared" si="1"/>
        <v>466.00279999999998</v>
      </c>
      <c r="I28" s="84">
        <f t="shared" si="2"/>
        <v>93666.5628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80622</v>
      </c>
      <c r="E29" s="84">
        <v>1100</v>
      </c>
      <c r="F29" s="84">
        <f>(D29-E29)*0.125</f>
        <v>9940.25</v>
      </c>
      <c r="G29" s="84">
        <v>2260.06</v>
      </c>
      <c r="H29" s="84">
        <f t="shared" si="1"/>
        <v>458.61155000000002</v>
      </c>
      <c r="I29" s="84">
        <f t="shared" si="2"/>
        <v>92180.921549999999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81532</v>
      </c>
      <c r="E30" s="84">
        <v>1100</v>
      </c>
      <c r="F30" s="84">
        <f>(D30-E30)*0.125</f>
        <v>10054</v>
      </c>
      <c r="G30" s="84">
        <v>2260.06</v>
      </c>
      <c r="H30" s="84">
        <f t="shared" si="1"/>
        <v>463.7303</v>
      </c>
      <c r="I30" s="84">
        <f t="shared" si="2"/>
        <v>93209.790299999993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81137</v>
      </c>
      <c r="E31" s="84">
        <v>1100</v>
      </c>
      <c r="F31" s="84">
        <f>(D31-E31)*0.125</f>
        <v>10004.625</v>
      </c>
      <c r="G31" s="84">
        <v>2260.06</v>
      </c>
      <c r="H31" s="84">
        <f t="shared" si="1"/>
        <v>461.50842499999999</v>
      </c>
      <c r="I31" s="84">
        <f t="shared" si="2"/>
        <v>92763.193425000005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>
        <v>79422</v>
      </c>
      <c r="E32" s="84">
        <v>1100</v>
      </c>
      <c r="F32" s="84">
        <f>(D32-E32)*0.125</f>
        <v>9790.25</v>
      </c>
      <c r="G32" s="84">
        <v>2260.06</v>
      </c>
      <c r="H32" s="84">
        <f t="shared" si="1"/>
        <v>451.86155000000002</v>
      </c>
      <c r="I32" s="84">
        <f t="shared" si="2"/>
        <v>90824.171549999999</v>
      </c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81637</v>
      </c>
      <c r="E33" s="84">
        <v>1100</v>
      </c>
      <c r="F33" s="84">
        <f t="shared" si="3"/>
        <v>10067.125</v>
      </c>
      <c r="G33" s="84">
        <v>2260.06</v>
      </c>
      <c r="H33" s="84">
        <f t="shared" si="1"/>
        <v>464.32092499999999</v>
      </c>
      <c r="I33" s="84">
        <f t="shared" si="2"/>
        <v>93328.505925000005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81637</v>
      </c>
      <c r="E34" s="84">
        <v>1100</v>
      </c>
      <c r="F34" s="84">
        <f t="shared" ref="F34" si="4">(D34-E34)*0.125</f>
        <v>10067.125</v>
      </c>
      <c r="G34" s="84">
        <v>2260.06</v>
      </c>
      <c r="H34" s="84">
        <f t="shared" ref="H34" si="5">(D34-E34+F34+G34)*0.005</f>
        <v>464.32092499999999</v>
      </c>
      <c r="I34" s="84">
        <f t="shared" ref="I34" si="6">D34-E34+F34+H34+G34</f>
        <v>93328.505925000005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70049</v>
      </c>
      <c r="E35" s="84">
        <v>1100</v>
      </c>
      <c r="F35" s="84">
        <f>(D35-E35)*0.125</f>
        <v>8618.625</v>
      </c>
      <c r="G35" s="84">
        <v>2260.06</v>
      </c>
      <c r="H35" s="84">
        <f t="shared" si="1"/>
        <v>399.13842499999998</v>
      </c>
      <c r="I35" s="84">
        <f t="shared" si="2"/>
        <v>80226.823424999995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70049</v>
      </c>
      <c r="E36" s="84">
        <v>1100</v>
      </c>
      <c r="F36" s="84">
        <f>(D36-E36)*0.125</f>
        <v>8618.625</v>
      </c>
      <c r="G36" s="84">
        <v>2260.06</v>
      </c>
      <c r="H36" s="84">
        <f t="shared" si="1"/>
        <v>399.13842499999998</v>
      </c>
      <c r="I36" s="84">
        <f t="shared" si="2"/>
        <v>80226.823424999995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500" t="s">
        <v>66</v>
      </c>
      <c r="B38" s="501"/>
      <c r="C38" s="501"/>
      <c r="D38" s="501"/>
      <c r="E38" s="501"/>
      <c r="F38" s="501"/>
      <c r="G38" s="501"/>
      <c r="H38" s="501"/>
      <c r="I38" s="502"/>
      <c r="M38" s="233"/>
      <c r="N38" s="233"/>
      <c r="O38" s="233"/>
      <c r="P38" s="233"/>
    </row>
    <row r="39" spans="1:237" s="237" customFormat="1">
      <c r="A39" s="503" t="s">
        <v>7</v>
      </c>
      <c r="B39" s="503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86717</v>
      </c>
      <c r="E40" s="84">
        <v>1100</v>
      </c>
      <c r="F40" s="84">
        <f t="shared" ref="F40:F41" si="7">(D40-E40)*0.125</f>
        <v>10702.125</v>
      </c>
      <c r="G40" s="84">
        <v>2260.06</v>
      </c>
      <c r="H40" s="84">
        <f t="shared" ref="H40" si="8">(D40-E40+F40+G40)*0.005</f>
        <v>492.89592499999998</v>
      </c>
      <c r="I40" s="84">
        <f t="shared" ref="I40" si="9">D40-E40+F40+H40+G40</f>
        <v>99072.080925000002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87414</v>
      </c>
      <c r="E41" s="84">
        <v>1100</v>
      </c>
      <c r="F41" s="84">
        <f t="shared" si="7"/>
        <v>10789.25</v>
      </c>
      <c r="G41" s="84">
        <v>2260.06</v>
      </c>
      <c r="H41" s="84">
        <f>(D41-E41+F41+G41)*0.005</f>
        <v>496.81655000000001</v>
      </c>
      <c r="I41" s="84">
        <f>D41-E41+F41+H41+G41</f>
        <v>99860.126550000001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87115</v>
      </c>
      <c r="E43" s="84">
        <v>1100</v>
      </c>
      <c r="F43" s="84">
        <f t="shared" ref="F43" si="10">(D43-E43)*0.125</f>
        <v>10751.875</v>
      </c>
      <c r="G43" s="84">
        <v>2260.06</v>
      </c>
      <c r="H43" s="84">
        <f>(D43-E43+F43+G43)*0.005</f>
        <v>495.13467500000002</v>
      </c>
      <c r="I43" s="84">
        <f>D43-E43+F43+H43+G43</f>
        <v>99522.069674999992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86117</v>
      </c>
      <c r="E44" s="84">
        <v>1100</v>
      </c>
      <c r="F44" s="84">
        <f t="shared" ref="F44:F45" si="11">(D44-E44)*0.125</f>
        <v>10627.125</v>
      </c>
      <c r="G44" s="84">
        <v>2260.06</v>
      </c>
      <c r="H44" s="84">
        <f>(D44-E44+F44+G44)*0.005</f>
        <v>489.52092499999998</v>
      </c>
      <c r="I44" s="84">
        <f>D44-E44+F44+H44+G44</f>
        <v>98393.705925000002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87610</v>
      </c>
      <c r="E45" s="84">
        <v>1100</v>
      </c>
      <c r="F45" s="84">
        <f t="shared" si="11"/>
        <v>10813.75</v>
      </c>
      <c r="G45" s="84">
        <v>2260.06</v>
      </c>
      <c r="H45" s="84">
        <f>(D45-E45+F45+G45)*0.005</f>
        <v>497.91905000000003</v>
      </c>
      <c r="I45" s="84">
        <f>D45-E45+F45+H45+G45</f>
        <v>100081.72904999999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89582</v>
      </c>
      <c r="E47" s="84">
        <v>1100</v>
      </c>
      <c r="F47" s="84">
        <f t="shared" ref="F47" si="12">(D47-E47)*0.125</f>
        <v>11060.25</v>
      </c>
      <c r="G47" s="84">
        <v>2260.06</v>
      </c>
      <c r="H47" s="84">
        <f>(D47-E47+F47+G47)*0.005</f>
        <v>509.01155</v>
      </c>
      <c r="I47" s="84">
        <f>D47-E47+F47+H47+G47</f>
        <v>102311.32154999999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87206</v>
      </c>
      <c r="E49" s="84">
        <v>1100</v>
      </c>
      <c r="F49" s="84">
        <f t="shared" ref="F49:F64" si="13">(D49-E49)*0.125</f>
        <v>10763.25</v>
      </c>
      <c r="G49" s="84">
        <v>2260.06</v>
      </c>
      <c r="H49" s="84">
        <f t="shared" ref="H49:H55" si="14">(D49-E49+F49+G49)*0.005</f>
        <v>495.64654999999999</v>
      </c>
      <c r="I49" s="84">
        <f t="shared" ref="I49:I55" si="15">D49-E49+F49+H49+G49</f>
        <v>99624.956550000003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87206</v>
      </c>
      <c r="E50" s="84">
        <v>1100</v>
      </c>
      <c r="F50" s="84">
        <f t="shared" si="13"/>
        <v>10763.25</v>
      </c>
      <c r="G50" s="84">
        <v>2260.06</v>
      </c>
      <c r="H50" s="84">
        <f t="shared" si="14"/>
        <v>495.64654999999999</v>
      </c>
      <c r="I50" s="84">
        <f t="shared" si="15"/>
        <v>99624.956550000003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>
        <v>92004</v>
      </c>
      <c r="E51" s="84">
        <v>1100</v>
      </c>
      <c r="F51" s="84">
        <f t="shared" si="13"/>
        <v>11363</v>
      </c>
      <c r="G51" s="84">
        <v>2260.06</v>
      </c>
      <c r="H51" s="84">
        <f t="shared" si="14"/>
        <v>522.63530000000003</v>
      </c>
      <c r="I51" s="84">
        <f t="shared" si="15"/>
        <v>105049.69529999999</v>
      </c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>
        <v>0</v>
      </c>
      <c r="E52" s="84">
        <v>0</v>
      </c>
      <c r="F52" s="84">
        <f t="shared" si="13"/>
        <v>0</v>
      </c>
      <c r="G52" s="84">
        <v>2260.06</v>
      </c>
      <c r="H52" s="84">
        <f t="shared" si="14"/>
        <v>11.3003</v>
      </c>
      <c r="I52" s="84">
        <f t="shared" si="15"/>
        <v>2271.3602999999998</v>
      </c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>
        <v>96518</v>
      </c>
      <c r="E53" s="84">
        <v>1100</v>
      </c>
      <c r="F53" s="84">
        <f t="shared" si="13"/>
        <v>11927.25</v>
      </c>
      <c r="G53" s="84">
        <v>2260.06</v>
      </c>
      <c r="H53" s="84">
        <f t="shared" si="14"/>
        <v>548.02655000000004</v>
      </c>
      <c r="I53" s="84">
        <f t="shared" si="15"/>
        <v>110153.33654999999</v>
      </c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>
        <v>97371</v>
      </c>
      <c r="E55" s="84">
        <v>1100</v>
      </c>
      <c r="F55" s="84">
        <f t="shared" si="13"/>
        <v>12033.875</v>
      </c>
      <c r="G55" s="84">
        <v>2260.06</v>
      </c>
      <c r="H55" s="84">
        <f t="shared" si="14"/>
        <v>552.82467499999996</v>
      </c>
      <c r="I55" s="84">
        <f t="shared" si="15"/>
        <v>111117.75967499999</v>
      </c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>
        <v>91732</v>
      </c>
      <c r="E57" s="84">
        <v>1100</v>
      </c>
      <c r="F57" s="84">
        <f t="shared" si="13"/>
        <v>11329</v>
      </c>
      <c r="G57" s="84">
        <v>2260.06</v>
      </c>
      <c r="H57" s="84">
        <f t="shared" ref="H57:H64" si="16">(D57-E57+F57+G57)*0.005</f>
        <v>521.10529999999994</v>
      </c>
      <c r="I57" s="84">
        <f t="shared" ref="I57:I64" si="17">D57-E57+F57+H57+G57</f>
        <v>104742.16529999999</v>
      </c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>
        <v>97489</v>
      </c>
      <c r="E58" s="84">
        <v>1100</v>
      </c>
      <c r="F58" s="84">
        <f t="shared" si="13"/>
        <v>12048.625</v>
      </c>
      <c r="G58" s="84">
        <v>2260.06</v>
      </c>
      <c r="H58" s="84">
        <f t="shared" si="16"/>
        <v>553.48842500000001</v>
      </c>
      <c r="I58" s="84">
        <f t="shared" si="17"/>
        <v>111251.173425</v>
      </c>
    </row>
    <row r="59" spans="1:16" s="231" customFormat="1">
      <c r="A59" s="191" t="s">
        <v>63</v>
      </c>
      <c r="B59" s="192" t="s">
        <v>112</v>
      </c>
      <c r="C59" s="203"/>
      <c r="D59" s="84">
        <v>80847</v>
      </c>
      <c r="E59" s="84">
        <v>1100</v>
      </c>
      <c r="F59" s="84">
        <f t="shared" si="13"/>
        <v>9968.375</v>
      </c>
      <c r="G59" s="84">
        <v>2260.06</v>
      </c>
      <c r="H59" s="84">
        <f t="shared" si="16"/>
        <v>459.87717500000002</v>
      </c>
      <c r="I59" s="84">
        <f t="shared" si="17"/>
        <v>92435.312174999999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>
        <v>82637</v>
      </c>
      <c r="E60" s="84">
        <v>1100</v>
      </c>
      <c r="F60" s="84">
        <f t="shared" si="13"/>
        <v>10192.125</v>
      </c>
      <c r="G60" s="84">
        <v>2260.06</v>
      </c>
      <c r="H60" s="84">
        <f t="shared" si="16"/>
        <v>469.94592499999999</v>
      </c>
      <c r="I60" s="84">
        <f t="shared" si="17"/>
        <v>94459.130925000005</v>
      </c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>
        <v>84776</v>
      </c>
      <c r="E61" s="84">
        <v>1100</v>
      </c>
      <c r="F61" s="84">
        <f t="shared" si="13"/>
        <v>10459.5</v>
      </c>
      <c r="G61" s="84">
        <v>2260.06</v>
      </c>
      <c r="H61" s="84">
        <f t="shared" si="16"/>
        <v>481.9778</v>
      </c>
      <c r="I61" s="84">
        <f t="shared" si="17"/>
        <v>96877.537799999991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>
        <v>81640</v>
      </c>
      <c r="E62" s="84">
        <v>1100</v>
      </c>
      <c r="F62" s="84">
        <f t="shared" si="13"/>
        <v>10067.5</v>
      </c>
      <c r="G62" s="84">
        <v>2260.06</v>
      </c>
      <c r="H62" s="84">
        <f t="shared" si="16"/>
        <v>464.33780000000002</v>
      </c>
      <c r="I62" s="84">
        <f t="shared" si="17"/>
        <v>93331.897799999992</v>
      </c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>
        <v>82728</v>
      </c>
      <c r="E63" s="84">
        <v>1100</v>
      </c>
      <c r="F63" s="84">
        <f t="shared" si="13"/>
        <v>10203.5</v>
      </c>
      <c r="G63" s="84">
        <v>2260.06</v>
      </c>
      <c r="H63" s="84">
        <f t="shared" si="16"/>
        <v>470.45780000000002</v>
      </c>
      <c r="I63" s="84">
        <f t="shared" si="17"/>
        <v>94562.017800000001</v>
      </c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03"/>
      <c r="D64" s="84">
        <v>83038</v>
      </c>
      <c r="E64" s="84">
        <v>1100</v>
      </c>
      <c r="F64" s="84">
        <f t="shared" si="13"/>
        <v>10242.25</v>
      </c>
      <c r="G64" s="84">
        <v>2260.06</v>
      </c>
      <c r="H64" s="84">
        <f t="shared" si="16"/>
        <v>472.20155</v>
      </c>
      <c r="I64" s="84">
        <f t="shared" si="17"/>
        <v>94912.511549999996</v>
      </c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504" t="s">
        <v>118</v>
      </c>
      <c r="B66" s="505"/>
      <c r="C66" s="505"/>
      <c r="D66" s="505"/>
      <c r="E66" s="505"/>
      <c r="F66" s="505"/>
      <c r="G66" s="505"/>
      <c r="H66" s="505"/>
      <c r="I66" s="506"/>
      <c r="M66" s="233"/>
      <c r="N66" s="233"/>
      <c r="O66" s="233"/>
      <c r="P66" s="233"/>
    </row>
    <row r="67" spans="1:16" s="231" customFormat="1">
      <c r="A67" s="485" t="s">
        <v>7</v>
      </c>
      <c r="B67" s="485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89853</v>
      </c>
      <c r="E68" s="84">
        <v>1100</v>
      </c>
      <c r="F68" s="84">
        <f>(D68-E68)*0.125</f>
        <v>11094.125</v>
      </c>
      <c r="G68" s="84">
        <v>2260.06</v>
      </c>
      <c r="H68" s="84">
        <f>(D68-E68+F68+G68)*0.005</f>
        <v>510.53592500000002</v>
      </c>
      <c r="I68" s="84">
        <f>D68-E68+F68+H68+G68</f>
        <v>102617.720925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90898</v>
      </c>
      <c r="E69" s="84">
        <v>1100</v>
      </c>
      <c r="F69" s="84">
        <f t="shared" ref="F69:F78" si="18">(D69-E69)*0.125</f>
        <v>11224.75</v>
      </c>
      <c r="G69" s="84">
        <v>2260.06</v>
      </c>
      <c r="H69" s="84">
        <f t="shared" ref="H69:H78" si="19">(D69-E69+F69+G69)*0.005</f>
        <v>516.41404999999997</v>
      </c>
      <c r="I69" s="84">
        <f t="shared" ref="I69:I78" si="20">D69-E69+F69+H69+G69</f>
        <v>103799.22405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91395</v>
      </c>
      <c r="E70" s="84">
        <v>1100</v>
      </c>
      <c r="F70" s="84">
        <f t="shared" si="18"/>
        <v>11286.875</v>
      </c>
      <c r="G70" s="84">
        <v>2260.06</v>
      </c>
      <c r="H70" s="84">
        <f t="shared" si="19"/>
        <v>519.20967499999995</v>
      </c>
      <c r="I70" s="84">
        <f t="shared" si="20"/>
        <v>104361.144675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92090</v>
      </c>
      <c r="E71" s="84">
        <v>1100</v>
      </c>
      <c r="F71" s="84">
        <f t="shared" si="18"/>
        <v>11373.75</v>
      </c>
      <c r="G71" s="84">
        <v>2260.06</v>
      </c>
      <c r="H71" s="84">
        <f t="shared" si="19"/>
        <v>523.11905000000002</v>
      </c>
      <c r="I71" s="84">
        <f t="shared" si="20"/>
        <v>105146.92904999999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92189</v>
      </c>
      <c r="E72" s="84">
        <v>1100</v>
      </c>
      <c r="F72" s="84">
        <f t="shared" si="18"/>
        <v>11386.125</v>
      </c>
      <c r="G72" s="84">
        <v>2260.06</v>
      </c>
      <c r="H72" s="84">
        <f>(D72-E72+F72+G72)*0.005</f>
        <v>523.67592500000001</v>
      </c>
      <c r="I72" s="84">
        <f>D72-E72+F72+H72+G72</f>
        <v>105258.860925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93970</v>
      </c>
      <c r="E73" s="84">
        <v>1100</v>
      </c>
      <c r="F73" s="84">
        <f t="shared" si="18"/>
        <v>11608.75</v>
      </c>
      <c r="G73" s="84">
        <v>2260.06</v>
      </c>
      <c r="H73" s="84">
        <f t="shared" si="19"/>
        <v>533.69404999999995</v>
      </c>
      <c r="I73" s="84">
        <f t="shared" si="20"/>
        <v>107272.50405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>
        <v>87712</v>
      </c>
      <c r="E76" s="84">
        <v>0</v>
      </c>
      <c r="F76" s="84">
        <f t="shared" si="18"/>
        <v>10964</v>
      </c>
      <c r="G76" s="84">
        <v>2260.06</v>
      </c>
      <c r="H76" s="84">
        <f t="shared" si="19"/>
        <v>504.68029999999999</v>
      </c>
      <c r="I76" s="84">
        <f t="shared" si="20"/>
        <v>101440.7403</v>
      </c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>
        <v>85623</v>
      </c>
      <c r="E77" s="84">
        <v>0</v>
      </c>
      <c r="F77" s="84">
        <f t="shared" si="18"/>
        <v>10702.875</v>
      </c>
      <c r="G77" s="84">
        <v>2260.06</v>
      </c>
      <c r="H77" s="84">
        <f t="shared" si="19"/>
        <v>492.92967499999997</v>
      </c>
      <c r="I77" s="84">
        <f t="shared" si="20"/>
        <v>99078.864675000004</v>
      </c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>
        <v>86121</v>
      </c>
      <c r="E78" s="84">
        <v>0</v>
      </c>
      <c r="F78" s="84">
        <f t="shared" si="18"/>
        <v>10765.125</v>
      </c>
      <c r="G78" s="84">
        <v>2260.06</v>
      </c>
      <c r="H78" s="84">
        <f t="shared" si="19"/>
        <v>495.73092500000001</v>
      </c>
      <c r="I78" s="84">
        <f t="shared" si="20"/>
        <v>99641.915924999994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67" t="s">
        <v>139</v>
      </c>
      <c r="B80" s="468"/>
      <c r="C80" s="468"/>
      <c r="D80" s="468"/>
      <c r="E80" s="469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67" t="s">
        <v>140</v>
      </c>
      <c r="B81" s="469"/>
      <c r="C81" s="137"/>
      <c r="D81" s="472" t="s">
        <v>141</v>
      </c>
      <c r="E81" s="473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23" bottom="0.22" header="0.3" footer="0.3"/>
  <pageSetup scale="5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C104"/>
  <sheetViews>
    <sheetView topLeftCell="A14" workbookViewId="0">
      <selection activeCell="A38" sqref="A38:I38"/>
    </sheetView>
  </sheetViews>
  <sheetFormatPr defaultColWidth="14.85546875" defaultRowHeight="15"/>
  <cols>
    <col min="1" max="1" width="25.7109375" customWidth="1"/>
    <col min="2" max="2" width="18.28515625" style="1" customWidth="1"/>
    <col min="3" max="3" width="17.85546875" style="2" customWidth="1"/>
    <col min="4" max="4" width="21.28515625" style="2" customWidth="1"/>
    <col min="5" max="5" width="13.5703125" style="2" customWidth="1"/>
    <col min="6" max="6" width="14.85546875" style="2"/>
    <col min="7" max="7" width="17" style="2" customWidth="1"/>
    <col min="8" max="8" width="16.42578125" style="2" customWidth="1"/>
    <col min="9" max="9" width="27.85546875" style="2" customWidth="1"/>
  </cols>
  <sheetData>
    <row r="1" spans="1:16" ht="48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517" t="s">
        <v>244</v>
      </c>
      <c r="C3" s="517"/>
      <c r="D3" s="517"/>
      <c r="E3" s="517"/>
      <c r="F3" s="517"/>
      <c r="G3" s="517"/>
      <c r="H3" s="517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54"/>
      <c r="I6" s="14" t="s">
        <v>182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56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74420</v>
      </c>
      <c r="E10" s="84">
        <v>1100</v>
      </c>
      <c r="F10" s="84">
        <f t="shared" ref="F10:F16" si="0">(D10-E10)*0.125</f>
        <v>9165</v>
      </c>
      <c r="G10" s="245">
        <v>4079.31</v>
      </c>
      <c r="H10" s="84">
        <f t="shared" ref="H10:H16" si="1">(D10-E10+F10+G10)*0.005</f>
        <v>432.82155</v>
      </c>
      <c r="I10" s="84">
        <f t="shared" ref="I10:I16" si="2">D10-E10+F10+H10+G10</f>
        <v>86997.131549999991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74420</v>
      </c>
      <c r="E11" s="84">
        <v>1100</v>
      </c>
      <c r="F11" s="84">
        <f t="shared" si="0"/>
        <v>9165</v>
      </c>
      <c r="G11" s="84">
        <v>4079.31</v>
      </c>
      <c r="H11" s="84">
        <f t="shared" si="1"/>
        <v>432.82155</v>
      </c>
      <c r="I11" s="84">
        <f t="shared" si="2"/>
        <v>86997.131549999991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>
        <v>73978</v>
      </c>
      <c r="E12" s="84">
        <v>1100</v>
      </c>
      <c r="F12" s="84">
        <f t="shared" si="0"/>
        <v>9109.75</v>
      </c>
      <c r="G12" s="84">
        <v>4079.31</v>
      </c>
      <c r="H12" s="84">
        <f t="shared" si="1"/>
        <v>430.33530000000002</v>
      </c>
      <c r="I12" s="84">
        <f t="shared" si="2"/>
        <v>86497.395300000004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>
        <v>74375</v>
      </c>
      <c r="E13" s="84">
        <v>1100</v>
      </c>
      <c r="F13" s="84">
        <f t="shared" si="0"/>
        <v>9159.375</v>
      </c>
      <c r="G13" s="84">
        <v>4079.31</v>
      </c>
      <c r="H13" s="84">
        <f t="shared" si="1"/>
        <v>432.56842499999999</v>
      </c>
      <c r="I13" s="84">
        <f t="shared" si="2"/>
        <v>86946.253425000003</v>
      </c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/>
      <c r="E14" s="84"/>
      <c r="F14" s="84"/>
      <c r="G14" s="84"/>
      <c r="H14" s="84"/>
      <c r="I14" s="84"/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78326</v>
      </c>
      <c r="E15" s="84">
        <v>1100</v>
      </c>
      <c r="F15" s="84">
        <f t="shared" si="0"/>
        <v>9653.25</v>
      </c>
      <c r="G15" s="84">
        <v>4079.31</v>
      </c>
      <c r="H15" s="84">
        <f t="shared" si="1"/>
        <v>454.7928</v>
      </c>
      <c r="I15" s="84">
        <f t="shared" si="2"/>
        <v>91413.352799999993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76610</v>
      </c>
      <c r="E16" s="84">
        <v>1100</v>
      </c>
      <c r="F16" s="84">
        <f t="shared" si="0"/>
        <v>9438.75</v>
      </c>
      <c r="G16" s="84">
        <v>4079.31</v>
      </c>
      <c r="H16" s="84">
        <f t="shared" si="1"/>
        <v>445.14030000000002</v>
      </c>
      <c r="I16" s="84">
        <f t="shared" si="2"/>
        <v>89473.200299999997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/>
      <c r="E22" s="84"/>
      <c r="F22" s="84"/>
      <c r="G22" s="84"/>
      <c r="H22" s="84"/>
      <c r="I22" s="84"/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/>
      <c r="E23" s="84"/>
      <c r="F23" s="84"/>
      <c r="G23" s="84"/>
      <c r="H23" s="84"/>
      <c r="I23" s="84"/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/>
      <c r="E26" s="84"/>
      <c r="F26" s="84"/>
      <c r="G26" s="84"/>
      <c r="H26" s="84"/>
      <c r="I26" s="84"/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/>
      <c r="E27" s="84"/>
      <c r="F27" s="84"/>
      <c r="G27" s="84"/>
      <c r="H27" s="84"/>
      <c r="I27" s="84"/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/>
      <c r="E28" s="84"/>
      <c r="F28" s="84"/>
      <c r="G28" s="84"/>
      <c r="H28" s="84"/>
      <c r="I28" s="84"/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/>
      <c r="E29" s="84"/>
      <c r="F29" s="84"/>
      <c r="G29" s="84"/>
      <c r="H29" s="84"/>
      <c r="I29" s="84"/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/>
      <c r="E30" s="84"/>
      <c r="F30" s="84"/>
      <c r="G30" s="84"/>
      <c r="H30" s="84"/>
      <c r="I30" s="84"/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/>
      <c r="E33" s="84"/>
      <c r="F33" s="84"/>
      <c r="G33" s="84"/>
      <c r="H33" s="84"/>
      <c r="I33" s="84"/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/>
      <c r="E34" s="84"/>
      <c r="F34" s="84"/>
      <c r="G34" s="84"/>
      <c r="H34" s="84"/>
      <c r="I34" s="84"/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500" t="s">
        <v>66</v>
      </c>
      <c r="B38" s="501"/>
      <c r="C38" s="501"/>
      <c r="D38" s="501"/>
      <c r="E38" s="501"/>
      <c r="F38" s="501"/>
      <c r="G38" s="501"/>
      <c r="H38" s="501"/>
      <c r="I38" s="502"/>
      <c r="M38" s="233"/>
      <c r="N38" s="233"/>
      <c r="O38" s="233"/>
      <c r="P38" s="233"/>
    </row>
    <row r="39" spans="1:237" s="237" customFormat="1">
      <c r="A39" s="503" t="s">
        <v>7</v>
      </c>
      <c r="B39" s="503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86814</v>
      </c>
      <c r="E40" s="84">
        <v>1100</v>
      </c>
      <c r="F40" s="84">
        <f t="shared" ref="F40:F41" si="3">(D40-E40)*0.125</f>
        <v>10714.25</v>
      </c>
      <c r="G40" s="84">
        <v>4079.31</v>
      </c>
      <c r="H40" s="84">
        <f t="shared" ref="H40" si="4">(D40-E40+F40+G40)*0.005</f>
        <v>502.5378</v>
      </c>
      <c r="I40" s="84">
        <f t="shared" ref="I40" si="5">D40-E40+F40+H40+G40</f>
        <v>101010.0978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86711</v>
      </c>
      <c r="E41" s="84">
        <v>1100</v>
      </c>
      <c r="F41" s="84">
        <f t="shared" si="3"/>
        <v>10701.375</v>
      </c>
      <c r="G41" s="84">
        <v>4079.31</v>
      </c>
      <c r="H41" s="84">
        <f>(D41-E41+F41+G41)*0.005</f>
        <v>501.95842499999998</v>
      </c>
      <c r="I41" s="84">
        <f>D41-E41+F41+H41+G41</f>
        <v>100893.643425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/>
      <c r="E43" s="84"/>
      <c r="F43" s="84"/>
      <c r="G43" s="84"/>
      <c r="H43" s="84"/>
      <c r="I43" s="84"/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/>
      <c r="E44" s="84"/>
      <c r="F44" s="84"/>
      <c r="G44" s="84"/>
      <c r="H44" s="84"/>
      <c r="I44" s="84"/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87653</v>
      </c>
      <c r="E49" s="84">
        <v>1100</v>
      </c>
      <c r="F49" s="84">
        <f>(D49-E49)*0.125</f>
        <v>10819.125</v>
      </c>
      <c r="G49" s="84">
        <v>4079.31</v>
      </c>
      <c r="H49" s="84">
        <f>(D49-E49+F49+G49)*0.005</f>
        <v>507.25717500000002</v>
      </c>
      <c r="I49" s="84">
        <f>D49-E49+F49+H49+G49</f>
        <v>101958.692175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87653</v>
      </c>
      <c r="E50" s="84">
        <v>1100</v>
      </c>
      <c r="F50" s="84">
        <f>(D50-E50)*0.125</f>
        <v>10819.125</v>
      </c>
      <c r="G50" s="84">
        <v>4079.31</v>
      </c>
      <c r="H50" s="84">
        <f>(D50-E50+F50+G50)*0.005</f>
        <v>507.25717500000002</v>
      </c>
      <c r="I50" s="84">
        <f>D50-E50+F50+H50+G50</f>
        <v>101958.692175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13"/>
      <c r="D64" s="292"/>
      <c r="E64" s="292"/>
      <c r="F64" s="292"/>
      <c r="G64" s="292"/>
      <c r="H64" s="292"/>
      <c r="I64" s="292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504" t="s">
        <v>118</v>
      </c>
      <c r="B66" s="505"/>
      <c r="C66" s="505"/>
      <c r="D66" s="505"/>
      <c r="E66" s="505"/>
      <c r="F66" s="505"/>
      <c r="G66" s="505"/>
      <c r="H66" s="505"/>
      <c r="I66" s="506"/>
      <c r="M66" s="233"/>
      <c r="N66" s="233"/>
      <c r="O66" s="233"/>
      <c r="P66" s="233"/>
    </row>
    <row r="67" spans="1:16" s="231" customFormat="1">
      <c r="A67" s="485" t="s">
        <v>7</v>
      </c>
      <c r="B67" s="485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88500</v>
      </c>
      <c r="E68" s="84">
        <v>1100</v>
      </c>
      <c r="F68" s="84">
        <f>(D68-E68)*0.125</f>
        <v>10925</v>
      </c>
      <c r="G68" s="84">
        <v>4079.31</v>
      </c>
      <c r="H68" s="84">
        <f>(D68-E68+F68+G68)*0.005</f>
        <v>512.02155000000005</v>
      </c>
      <c r="I68" s="84">
        <f>D68-E68+F68+H68+G68</f>
        <v>102916.33155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88495</v>
      </c>
      <c r="E69" s="84">
        <v>1100</v>
      </c>
      <c r="F69" s="84">
        <f t="shared" ref="F69:F78" si="6">(D69-E69)*0.125</f>
        <v>10924.375</v>
      </c>
      <c r="G69" s="84">
        <v>4079.31</v>
      </c>
      <c r="H69" s="84">
        <f t="shared" ref="H69:H78" si="7">(D69-E69+F69+G69)*0.005</f>
        <v>511.993425</v>
      </c>
      <c r="I69" s="84">
        <f t="shared" ref="I69:I78" si="8">D69-E69+F69+H69+G69</f>
        <v>102910.67842499999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88992</v>
      </c>
      <c r="E70" s="84">
        <v>1100</v>
      </c>
      <c r="F70" s="84">
        <f t="shared" si="6"/>
        <v>10986.5</v>
      </c>
      <c r="G70" s="84">
        <v>4079.31</v>
      </c>
      <c r="H70" s="84">
        <f t="shared" si="7"/>
        <v>514.78904999999997</v>
      </c>
      <c r="I70" s="84">
        <f t="shared" si="8"/>
        <v>103472.59905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91187</v>
      </c>
      <c r="E71" s="84">
        <v>1100</v>
      </c>
      <c r="F71" s="84">
        <f t="shared" si="6"/>
        <v>11260.875</v>
      </c>
      <c r="G71" s="84">
        <v>4079.31</v>
      </c>
      <c r="H71" s="84">
        <f t="shared" si="7"/>
        <v>527.13592500000004</v>
      </c>
      <c r="I71" s="84">
        <f t="shared" si="8"/>
        <v>105954.32092499999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/>
      <c r="E72" s="84"/>
      <c r="F72" s="84"/>
      <c r="G72" s="84"/>
      <c r="H72" s="84"/>
      <c r="I72" s="84"/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/>
      <c r="E73" s="84"/>
      <c r="F73" s="84"/>
      <c r="G73" s="84"/>
      <c r="H73" s="84"/>
      <c r="I73" s="84"/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292">
        <v>84769</v>
      </c>
      <c r="E78" s="292">
        <v>0</v>
      </c>
      <c r="F78" s="292">
        <f t="shared" si="6"/>
        <v>10596.125</v>
      </c>
      <c r="G78" s="292">
        <v>4079.31</v>
      </c>
      <c r="H78" s="292">
        <f t="shared" si="7"/>
        <v>497.22217499999999</v>
      </c>
      <c r="I78" s="292">
        <f t="shared" si="8"/>
        <v>99941.657175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198"/>
      <c r="E79" s="198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67" t="s">
        <v>139</v>
      </c>
      <c r="B80" s="468"/>
      <c r="C80" s="468"/>
      <c r="D80" s="468"/>
      <c r="E80" s="469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67" t="s">
        <v>140</v>
      </c>
      <c r="B81" s="469"/>
      <c r="C81" s="137"/>
      <c r="D81" s="472" t="s">
        <v>141</v>
      </c>
      <c r="E81" s="473"/>
      <c r="F81" s="208"/>
      <c r="G81" s="208" t="s">
        <v>228</v>
      </c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 t="s">
        <v>229</v>
      </c>
      <c r="H82" s="208">
        <v>4079.31</v>
      </c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 t="s">
        <v>230</v>
      </c>
      <c r="H83" s="208">
        <v>4009.26</v>
      </c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2" bottom="0.25" header="0.3" footer="0.3"/>
  <pageSetup scale="5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12" workbookViewId="0">
      <selection activeCell="D36" sqref="D36"/>
    </sheetView>
  </sheetViews>
  <sheetFormatPr defaultColWidth="14.85546875" defaultRowHeight="15"/>
  <cols>
    <col min="1" max="1" width="23.42578125" customWidth="1"/>
    <col min="2" max="2" width="21" style="1" customWidth="1"/>
    <col min="3" max="3" width="13.28515625" style="2" customWidth="1"/>
    <col min="4" max="4" width="22.5703125" style="2" customWidth="1"/>
    <col min="5" max="6" width="14.85546875" style="2"/>
    <col min="7" max="7" width="12.7109375" style="2" customWidth="1"/>
    <col min="8" max="8" width="19.85546875" style="2" customWidth="1"/>
    <col min="9" max="9" width="25.140625" style="2" customWidth="1"/>
  </cols>
  <sheetData>
    <row r="1" spans="1:16" ht="42.7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>
      <c r="A2" s="449"/>
      <c r="B2" s="518" t="s">
        <v>238</v>
      </c>
      <c r="C2" s="518"/>
      <c r="D2" s="518"/>
      <c r="E2" s="518"/>
      <c r="F2" s="518"/>
      <c r="G2" s="518"/>
      <c r="H2" s="518"/>
      <c r="I2" s="449"/>
    </row>
    <row r="3" spans="1:16">
      <c r="A3" s="449"/>
      <c r="B3" s="517" t="s">
        <v>244</v>
      </c>
      <c r="C3" s="517"/>
      <c r="D3" s="517"/>
      <c r="E3" s="517"/>
      <c r="F3" s="517"/>
      <c r="G3" s="517"/>
      <c r="H3" s="517"/>
      <c r="I3" s="449"/>
    </row>
    <row r="4" spans="1:16" ht="15.75" thickBot="1">
      <c r="A4" s="449"/>
      <c r="B4" s="518" t="s">
        <v>240</v>
      </c>
      <c r="C4" s="518"/>
      <c r="D4" s="518"/>
      <c r="E4" s="518"/>
      <c r="F4" s="518"/>
      <c r="G4" s="518"/>
      <c r="H4" s="518"/>
      <c r="I4" s="449"/>
    </row>
    <row r="5" spans="1:16">
      <c r="A5" s="453" t="s">
        <v>161</v>
      </c>
      <c r="B5" s="454"/>
      <c r="C5" s="454"/>
      <c r="D5" s="454"/>
      <c r="E5" s="454"/>
      <c r="F5" s="454"/>
      <c r="G5" s="454"/>
      <c r="H5" s="482"/>
      <c r="I5" s="14" t="s">
        <v>183</v>
      </c>
    </row>
    <row r="6" spans="1:16" ht="15.75" thickBot="1">
      <c r="A6" s="455"/>
      <c r="B6" s="456"/>
      <c r="C6" s="456"/>
      <c r="D6" s="456"/>
      <c r="E6" s="456"/>
      <c r="F6" s="456"/>
      <c r="G6" s="456"/>
      <c r="H6" s="483"/>
      <c r="I6" s="4" t="s">
        <v>272</v>
      </c>
    </row>
    <row r="7" spans="1:16" ht="21" thickBot="1">
      <c r="A7" s="457" t="s">
        <v>6</v>
      </c>
      <c r="B7" s="458"/>
      <c r="C7" s="458"/>
      <c r="D7" s="458"/>
      <c r="E7" s="458"/>
      <c r="F7" s="458"/>
      <c r="G7" s="458"/>
      <c r="H7" s="458"/>
      <c r="I7" s="484"/>
    </row>
    <row r="8" spans="1:16" s="7" customFormat="1">
      <c r="A8" s="461" t="s">
        <v>7</v>
      </c>
      <c r="B8" s="461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72322</v>
      </c>
      <c r="E9" s="84">
        <v>1100</v>
      </c>
      <c r="F9" s="84">
        <f t="shared" ref="F9:F15" si="0">(D9-E9)*0.125</f>
        <v>8902.75</v>
      </c>
      <c r="G9" s="84">
        <v>3472.54</v>
      </c>
      <c r="H9" s="84">
        <f t="shared" ref="H9:H35" si="1">(D9-E9+F9+G9)*0.005</f>
        <v>417.98644999999999</v>
      </c>
      <c r="I9" s="84">
        <f t="shared" ref="I9:I35" si="2">D9-E9+F9+H9+G9</f>
        <v>84015.27644999999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72322</v>
      </c>
      <c r="E10" s="84">
        <v>1100</v>
      </c>
      <c r="F10" s="84">
        <f t="shared" si="0"/>
        <v>8902.75</v>
      </c>
      <c r="G10" s="84">
        <v>3472.54</v>
      </c>
      <c r="H10" s="84">
        <f t="shared" si="1"/>
        <v>417.98644999999999</v>
      </c>
      <c r="I10" s="84">
        <f t="shared" si="2"/>
        <v>84015.27644999999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/>
      <c r="E11" s="84"/>
      <c r="F11" s="84"/>
      <c r="G11" s="84"/>
      <c r="H11" s="84"/>
      <c r="I11" s="84"/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73718</v>
      </c>
      <c r="E13" s="84">
        <v>1100</v>
      </c>
      <c r="F13" s="84">
        <f t="shared" si="0"/>
        <v>9077.25</v>
      </c>
      <c r="G13" s="84">
        <v>3472.54</v>
      </c>
      <c r="H13" s="84">
        <f t="shared" si="1"/>
        <v>425.83894999999995</v>
      </c>
      <c r="I13" s="84">
        <f t="shared" si="2"/>
        <v>85593.628949999998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71779</v>
      </c>
      <c r="E14" s="84">
        <v>1100</v>
      </c>
      <c r="F14" s="84">
        <f t="shared" ref="F14" si="3">(D14-E14)*0.125</f>
        <v>8834.875</v>
      </c>
      <c r="G14" s="84">
        <v>3472.54</v>
      </c>
      <c r="H14" s="84">
        <f t="shared" ref="H14" si="4">(D14-E14+F14+G14)*0.005</f>
        <v>414.932075</v>
      </c>
      <c r="I14" s="84">
        <f t="shared" ref="I14" si="5">D14-E14+F14+H14+G14</f>
        <v>83401.347074999998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73963</v>
      </c>
      <c r="E15" s="84">
        <v>1100</v>
      </c>
      <c r="F15" s="84">
        <f t="shared" si="0"/>
        <v>9107.875</v>
      </c>
      <c r="G15" s="84">
        <v>3472.54</v>
      </c>
      <c r="H15" s="84">
        <f t="shared" si="1"/>
        <v>427.21707499999997</v>
      </c>
      <c r="I15" s="84">
        <f t="shared" si="2"/>
        <v>85870.632074999987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/>
      <c r="E16" s="84"/>
      <c r="F16" s="84"/>
      <c r="G16" s="84"/>
      <c r="H16" s="84"/>
      <c r="I16" s="84"/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75649</v>
      </c>
      <c r="E19" s="84">
        <v>1100</v>
      </c>
      <c r="F19" s="84">
        <f t="shared" ref="F19:F32" si="6">(D19-E19)*0.125</f>
        <v>9318.625</v>
      </c>
      <c r="G19" s="84">
        <v>3472.54</v>
      </c>
      <c r="H19" s="84">
        <f t="shared" si="1"/>
        <v>436.70082499999995</v>
      </c>
      <c r="I19" s="84">
        <f t="shared" si="2"/>
        <v>87776.865825000001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82526</v>
      </c>
      <c r="E21" s="84">
        <v>1100</v>
      </c>
      <c r="F21" s="84">
        <f t="shared" si="6"/>
        <v>10178.25</v>
      </c>
      <c r="G21" s="84">
        <v>3472.54</v>
      </c>
      <c r="H21" s="84">
        <f t="shared" si="1"/>
        <v>475.38394999999997</v>
      </c>
      <c r="I21" s="84">
        <f t="shared" si="2"/>
        <v>95552.173949999997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79994</v>
      </c>
      <c r="E22" s="84">
        <v>1100</v>
      </c>
      <c r="F22" s="84">
        <f t="shared" si="6"/>
        <v>9861.75</v>
      </c>
      <c r="G22" s="84">
        <v>3472.54</v>
      </c>
      <c r="H22" s="84">
        <f t="shared" si="1"/>
        <v>461.14144999999996</v>
      </c>
      <c r="I22" s="84">
        <f t="shared" si="2"/>
        <v>92689.431449999989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85222</v>
      </c>
      <c r="E23" s="84">
        <v>1100</v>
      </c>
      <c r="F23" s="84">
        <f t="shared" si="6"/>
        <v>10515.25</v>
      </c>
      <c r="G23" s="84">
        <v>3472.54</v>
      </c>
      <c r="H23" s="84">
        <f t="shared" si="1"/>
        <v>490.54894999999999</v>
      </c>
      <c r="I23" s="84">
        <f t="shared" si="2"/>
        <v>98600.33894999999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80611</v>
      </c>
      <c r="E25" s="84">
        <v>1100</v>
      </c>
      <c r="F25" s="84">
        <f t="shared" si="6"/>
        <v>9938.875</v>
      </c>
      <c r="G25" s="84">
        <v>3472.54</v>
      </c>
      <c r="H25" s="84">
        <f t="shared" si="1"/>
        <v>464.612075</v>
      </c>
      <c r="I25" s="84">
        <f t="shared" si="2"/>
        <v>93387.027074999991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79939</v>
      </c>
      <c r="E26" s="84">
        <v>1100</v>
      </c>
      <c r="F26" s="84">
        <f t="shared" si="6"/>
        <v>9854.875</v>
      </c>
      <c r="G26" s="84">
        <v>3472.54</v>
      </c>
      <c r="H26" s="84">
        <f t="shared" si="1"/>
        <v>460.83207499999997</v>
      </c>
      <c r="I26" s="84">
        <f t="shared" si="2"/>
        <v>92627.247074999992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82385</v>
      </c>
      <c r="E27" s="84">
        <v>1100</v>
      </c>
      <c r="F27" s="84">
        <f>(D27-E27)*0.125</f>
        <v>10160.625</v>
      </c>
      <c r="G27" s="84">
        <v>3472.54</v>
      </c>
      <c r="H27" s="84">
        <f t="shared" si="1"/>
        <v>474.590825</v>
      </c>
      <c r="I27" s="84">
        <f t="shared" si="2"/>
        <v>95392.755825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81072</v>
      </c>
      <c r="E28" s="84">
        <v>1100</v>
      </c>
      <c r="F28" s="84">
        <f>(D28-E28)*0.125</f>
        <v>9996.5</v>
      </c>
      <c r="G28" s="84">
        <v>3472.54</v>
      </c>
      <c r="H28" s="84">
        <f t="shared" si="1"/>
        <v>467.20519999999999</v>
      </c>
      <c r="I28" s="84">
        <f t="shared" si="2"/>
        <v>93908.24519999999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81831</v>
      </c>
      <c r="E29" s="84">
        <v>1100</v>
      </c>
      <c r="F29" s="84">
        <f>(D29-E29)*0.125</f>
        <v>10091.375</v>
      </c>
      <c r="G29" s="84">
        <v>3472.54</v>
      </c>
      <c r="H29" s="84">
        <f t="shared" si="1"/>
        <v>471.47457499999996</v>
      </c>
      <c r="I29" s="84">
        <f t="shared" si="2"/>
        <v>94766.389574999994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80436</v>
      </c>
      <c r="E30" s="84">
        <v>1100</v>
      </c>
      <c r="F30" s="84">
        <f>(D30-E30)*0.125</f>
        <v>9917</v>
      </c>
      <c r="G30" s="84">
        <v>3472.54</v>
      </c>
      <c r="H30" s="84">
        <f t="shared" si="1"/>
        <v>463.6277</v>
      </c>
      <c r="I30" s="84">
        <f t="shared" si="2"/>
        <v>93189.167699999991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81487</v>
      </c>
      <c r="E32" s="84">
        <v>1100</v>
      </c>
      <c r="F32" s="84">
        <f t="shared" si="6"/>
        <v>10048.375</v>
      </c>
      <c r="G32" s="84">
        <v>3472.54</v>
      </c>
      <c r="H32" s="84">
        <f t="shared" si="1"/>
        <v>469.53957499999996</v>
      </c>
      <c r="I32" s="84">
        <f t="shared" si="2"/>
        <v>94377.454574999996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81487</v>
      </c>
      <c r="E33" s="84">
        <v>1100</v>
      </c>
      <c r="F33" s="84">
        <f t="shared" ref="F33" si="7">(D33-E33)*0.125</f>
        <v>10048.375</v>
      </c>
      <c r="G33" s="84">
        <v>3472.54</v>
      </c>
      <c r="H33" s="84">
        <f t="shared" ref="H33" si="8">(D33-E33+F33+G33)*0.005</f>
        <v>469.53957499999996</v>
      </c>
      <c r="I33" s="84">
        <f t="shared" ref="I33" si="9">D33-E33+F33+H33+G33</f>
        <v>94377.454574999996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67049</v>
      </c>
      <c r="E34" s="84">
        <v>1100</v>
      </c>
      <c r="F34" s="84">
        <f>(D34-E34)*0.125</f>
        <v>8243.625</v>
      </c>
      <c r="G34" s="84">
        <v>3472.54</v>
      </c>
      <c r="H34" s="84">
        <f t="shared" si="1"/>
        <v>388.32582499999995</v>
      </c>
      <c r="I34" s="84">
        <f t="shared" si="2"/>
        <v>78053.490825000001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67049</v>
      </c>
      <c r="E35" s="84">
        <v>1100</v>
      </c>
      <c r="F35" s="84">
        <f>(D35-E35)*0.125</f>
        <v>8243.625</v>
      </c>
      <c r="G35" s="84">
        <v>3472.54</v>
      </c>
      <c r="H35" s="84">
        <f t="shared" si="1"/>
        <v>388.32582499999995</v>
      </c>
      <c r="I35" s="84">
        <f t="shared" si="2"/>
        <v>78053.490825000001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500" t="s">
        <v>66</v>
      </c>
      <c r="B37" s="501"/>
      <c r="C37" s="501"/>
      <c r="D37" s="501"/>
      <c r="E37" s="501"/>
      <c r="F37" s="501"/>
      <c r="G37" s="501"/>
      <c r="H37" s="501"/>
      <c r="I37" s="502"/>
      <c r="M37" s="233"/>
      <c r="N37" s="233"/>
      <c r="O37" s="233"/>
      <c r="P37" s="233"/>
    </row>
    <row r="38" spans="1:237" s="237" customFormat="1">
      <c r="A38" s="503" t="s">
        <v>7</v>
      </c>
      <c r="B38" s="503"/>
      <c r="C38" s="199" t="s">
        <v>8</v>
      </c>
      <c r="D38" s="199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84964</v>
      </c>
      <c r="E42" s="84">
        <v>1100</v>
      </c>
      <c r="F42" s="84">
        <f t="shared" ref="F42:F44" si="10">(D42-E42)*0.125</f>
        <v>10483</v>
      </c>
      <c r="G42" s="84">
        <v>3472.54</v>
      </c>
      <c r="H42" s="84">
        <f>(D42-E42+F42+G42)*0.005</f>
        <v>489.09769999999997</v>
      </c>
      <c r="I42" s="84">
        <f>D42-E42+F42+H42+G42</f>
        <v>98308.637699999992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86467</v>
      </c>
      <c r="E43" s="84">
        <v>1100</v>
      </c>
      <c r="F43" s="84">
        <f t="shared" si="10"/>
        <v>10670.875</v>
      </c>
      <c r="G43" s="84">
        <v>3472.54</v>
      </c>
      <c r="H43" s="84">
        <f t="shared" ref="H43:H46" si="11">(D43-E43+F43+G43)*0.005</f>
        <v>497.552075</v>
      </c>
      <c r="I43" s="84">
        <f t="shared" ref="I43:I46" si="12">D43-E43+F43+H43+G43</f>
        <v>100007.96707499999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87959</v>
      </c>
      <c r="E44" s="84">
        <v>1100</v>
      </c>
      <c r="F44" s="84">
        <f t="shared" si="10"/>
        <v>10857.375</v>
      </c>
      <c r="G44" s="84">
        <v>3472.54</v>
      </c>
      <c r="H44" s="84">
        <f>(D44-E44+F44+G44)*0.005</f>
        <v>505.94457499999999</v>
      </c>
      <c r="I44" s="84">
        <f>D44-E44+F44+H44+G44</f>
        <v>101694.85957499999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87932</v>
      </c>
      <c r="E46" s="84">
        <v>1100</v>
      </c>
      <c r="F46" s="84">
        <f>(D46-E46)*0.125</f>
        <v>10854</v>
      </c>
      <c r="G46" s="84">
        <v>3472.54</v>
      </c>
      <c r="H46" s="84">
        <f t="shared" si="11"/>
        <v>505.79269999999997</v>
      </c>
      <c r="I46" s="84">
        <f t="shared" si="12"/>
        <v>101664.3327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85755</v>
      </c>
      <c r="E48" s="84">
        <v>1100</v>
      </c>
      <c r="F48" s="84">
        <f>(D48-E48)*0.125</f>
        <v>10581.875</v>
      </c>
      <c r="G48" s="84">
        <v>3472.54</v>
      </c>
      <c r="H48" s="84">
        <f>(D48-E48+F48+G48)*0.005</f>
        <v>493.54707500000001</v>
      </c>
      <c r="I48" s="84">
        <f>D48-E48+F48+H48+G48</f>
        <v>99202.962074999989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85755</v>
      </c>
      <c r="E49" s="84">
        <v>1100</v>
      </c>
      <c r="F49" s="84">
        <f>(D49-E49)*0.125</f>
        <v>10581.875</v>
      </c>
      <c r="G49" s="84">
        <v>3472.54</v>
      </c>
      <c r="H49" s="84">
        <f>(D49-E49+F49+G49)*0.005</f>
        <v>493.54707500000001</v>
      </c>
      <c r="I49" s="84">
        <f>D49-E49+F49+H49+G49</f>
        <v>99202.962074999989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86"/>
      <c r="E57" s="84"/>
      <c r="F57" s="84"/>
      <c r="G57" s="84"/>
      <c r="H57" s="84"/>
      <c r="I57" s="84"/>
    </row>
    <row r="58" spans="1:16" s="231" customFormat="1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195"/>
      <c r="B64" s="206"/>
      <c r="C64" s="207"/>
      <c r="D64" s="208"/>
      <c r="E64" s="208"/>
      <c r="F64" s="208"/>
      <c r="G64" s="208"/>
      <c r="H64" s="208"/>
      <c r="I64" s="208"/>
      <c r="M64" s="233"/>
      <c r="N64" s="233"/>
      <c r="O64" s="233"/>
      <c r="P64" s="233"/>
    </row>
    <row r="65" spans="1:16" s="231" customFormat="1" ht="15.75" thickBot="1">
      <c r="A65" s="504" t="s">
        <v>118</v>
      </c>
      <c r="B65" s="505"/>
      <c r="C65" s="505"/>
      <c r="D65" s="505"/>
      <c r="E65" s="505"/>
      <c r="F65" s="505"/>
      <c r="G65" s="505"/>
      <c r="H65" s="505"/>
      <c r="I65" s="506"/>
      <c r="M65" s="233"/>
      <c r="N65" s="233"/>
      <c r="O65" s="233"/>
      <c r="P65" s="233"/>
    </row>
    <row r="66" spans="1:16" s="231" customFormat="1">
      <c r="A66" s="485" t="s">
        <v>7</v>
      </c>
      <c r="B66" s="485"/>
      <c r="C66" s="155" t="s">
        <v>8</v>
      </c>
      <c r="D66" s="155" t="s">
        <v>9</v>
      </c>
      <c r="E66" s="155" t="s">
        <v>10</v>
      </c>
      <c r="F66" s="155" t="s">
        <v>11</v>
      </c>
      <c r="G66" s="155" t="s">
        <v>12</v>
      </c>
      <c r="H66" s="155" t="s">
        <v>13</v>
      </c>
      <c r="I66" s="155" t="s">
        <v>14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125</v>
      </c>
      <c r="C67" s="193" t="s">
        <v>68</v>
      </c>
      <c r="D67" s="86">
        <v>89852</v>
      </c>
      <c r="E67" s="84">
        <v>1100</v>
      </c>
      <c r="F67" s="84">
        <f>(D67-E67)*0.125</f>
        <v>11094</v>
      </c>
      <c r="G67" s="84">
        <v>3472.54</v>
      </c>
      <c r="H67" s="84">
        <f>(D67-E67+F67+G67)*0.005</f>
        <v>516.59269999999992</v>
      </c>
      <c r="I67" s="84">
        <f>D67-E67+F67+H67+G67</f>
        <v>103835.13269999999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126</v>
      </c>
      <c r="C68" s="193" t="s">
        <v>127</v>
      </c>
      <c r="D68" s="86">
        <v>91347</v>
      </c>
      <c r="E68" s="84">
        <v>1100</v>
      </c>
      <c r="F68" s="84">
        <f t="shared" ref="F68:F77" si="13">(D68-E68)*0.125</f>
        <v>11280.875</v>
      </c>
      <c r="G68" s="84">
        <v>3472.54</v>
      </c>
      <c r="H68" s="84">
        <f t="shared" ref="H68:H77" si="14">(D68-E68+F68+G68)*0.005</f>
        <v>525.00207499999999</v>
      </c>
      <c r="I68" s="84">
        <f t="shared" ref="I68:I77" si="15">D68-E68+F68+H68+G68</f>
        <v>105525.41707499999</v>
      </c>
      <c r="M68" s="233"/>
      <c r="N68" s="233"/>
      <c r="O68" s="233"/>
      <c r="P68" s="233"/>
    </row>
    <row r="69" spans="1:16" s="137" customFormat="1">
      <c r="A69" s="209" t="s">
        <v>124</v>
      </c>
      <c r="B69" s="210" t="s">
        <v>128</v>
      </c>
      <c r="C69" s="193" t="s">
        <v>127</v>
      </c>
      <c r="D69" s="86">
        <v>91845</v>
      </c>
      <c r="E69" s="84">
        <v>1100</v>
      </c>
      <c r="F69" s="84">
        <f t="shared" si="13"/>
        <v>11343.125</v>
      </c>
      <c r="G69" s="84">
        <v>3472.54</v>
      </c>
      <c r="H69" s="84">
        <f t="shared" si="14"/>
        <v>527.80332499999997</v>
      </c>
      <c r="I69" s="84">
        <f t="shared" si="15"/>
        <v>106088.46832499999</v>
      </c>
      <c r="J69" s="234"/>
      <c r="M69" s="238"/>
      <c r="N69" s="238"/>
      <c r="O69" s="238"/>
      <c r="P69" s="238"/>
    </row>
    <row r="70" spans="1:16" s="137" customFormat="1">
      <c r="A70" s="209" t="s">
        <v>129</v>
      </c>
      <c r="B70" s="210" t="s">
        <v>130</v>
      </c>
      <c r="C70" s="193" t="s">
        <v>131</v>
      </c>
      <c r="D70" s="86">
        <v>91740</v>
      </c>
      <c r="E70" s="84">
        <v>1100</v>
      </c>
      <c r="F70" s="84">
        <f t="shared" si="13"/>
        <v>11330</v>
      </c>
      <c r="G70" s="84">
        <v>3472.54</v>
      </c>
      <c r="H70" s="84">
        <f t="shared" si="14"/>
        <v>527.21269999999993</v>
      </c>
      <c r="I70" s="84">
        <f t="shared" si="15"/>
        <v>105969.7527</v>
      </c>
      <c r="M70" s="238"/>
      <c r="N70" s="238"/>
      <c r="O70" s="238"/>
      <c r="P70" s="238"/>
    </row>
    <row r="71" spans="1:16" s="137" customFormat="1">
      <c r="A71" s="209" t="s">
        <v>132</v>
      </c>
      <c r="B71" s="210" t="s">
        <v>133</v>
      </c>
      <c r="C71" s="193" t="s">
        <v>134</v>
      </c>
      <c r="D71" s="86">
        <v>89789</v>
      </c>
      <c r="E71" s="84">
        <v>1100</v>
      </c>
      <c r="F71" s="84">
        <f t="shared" si="13"/>
        <v>11086.125</v>
      </c>
      <c r="G71" s="84">
        <v>3472.54</v>
      </c>
      <c r="H71" s="84">
        <f>(D71-E71+F71+G71)*0.005</f>
        <v>516.23832500000003</v>
      </c>
      <c r="I71" s="84">
        <f>D71-E71+F71+H71+G71</f>
        <v>103763.90332499999</v>
      </c>
      <c r="M71" s="238"/>
      <c r="N71" s="238"/>
      <c r="O71" s="238"/>
      <c r="P71" s="238"/>
    </row>
    <row r="72" spans="1:16" s="207" customFormat="1" ht="14.25">
      <c r="A72" s="209" t="s">
        <v>132</v>
      </c>
      <c r="B72" s="210" t="s">
        <v>135</v>
      </c>
      <c r="C72" s="193" t="s">
        <v>134</v>
      </c>
      <c r="D72" s="86">
        <v>91570</v>
      </c>
      <c r="E72" s="84">
        <v>1100</v>
      </c>
      <c r="F72" s="84">
        <f t="shared" si="13"/>
        <v>11308.75</v>
      </c>
      <c r="G72" s="84">
        <v>3472.54</v>
      </c>
      <c r="H72" s="84">
        <f t="shared" si="14"/>
        <v>526.25644999999997</v>
      </c>
      <c r="I72" s="84">
        <f t="shared" si="15"/>
        <v>105777.54644999999</v>
      </c>
      <c r="M72" s="227"/>
      <c r="N72" s="227"/>
      <c r="O72" s="227"/>
      <c r="P72" s="227"/>
    </row>
    <row r="73" spans="1:16" s="234" customFormat="1">
      <c r="A73" s="209" t="s">
        <v>119</v>
      </c>
      <c r="B73" s="210" t="s">
        <v>120</v>
      </c>
      <c r="C73" s="193" t="s">
        <v>121</v>
      </c>
      <c r="D73" s="86"/>
      <c r="E73" s="84"/>
      <c r="F73" s="84"/>
      <c r="G73" s="84"/>
      <c r="H73" s="84"/>
      <c r="I73" s="84"/>
      <c r="J73" s="137"/>
      <c r="M73" s="236"/>
      <c r="N73" s="236"/>
      <c r="O73" s="236"/>
      <c r="P73" s="236"/>
    </row>
    <row r="74" spans="1:16" s="234" customFormat="1">
      <c r="A74" s="211" t="s">
        <v>119</v>
      </c>
      <c r="B74" s="212" t="s">
        <v>122</v>
      </c>
      <c r="C74" s="193" t="s">
        <v>123</v>
      </c>
      <c r="D74" s="86">
        <v>94037</v>
      </c>
      <c r="E74" s="84">
        <v>1100</v>
      </c>
      <c r="F74" s="84">
        <f t="shared" si="13"/>
        <v>11617.125</v>
      </c>
      <c r="G74" s="84">
        <v>3472.54</v>
      </c>
      <c r="H74" s="84">
        <f>(D74-E74+F74+G74)*0.005</f>
        <v>540.13332500000001</v>
      </c>
      <c r="I74" s="84">
        <f>D74-E74+F74+H74+G74</f>
        <v>108566.798325</v>
      </c>
      <c r="J74" s="137"/>
      <c r="M74" s="236"/>
      <c r="N74" s="236"/>
      <c r="O74" s="236"/>
      <c r="P74" s="236"/>
    </row>
    <row r="75" spans="1:16" s="231" customFormat="1">
      <c r="A75" s="191" t="s">
        <v>63</v>
      </c>
      <c r="B75" s="192" t="s">
        <v>136</v>
      </c>
      <c r="C75" s="203"/>
      <c r="D75" s="84">
        <v>85311</v>
      </c>
      <c r="E75" s="84">
        <v>0</v>
      </c>
      <c r="F75" s="84">
        <f t="shared" si="13"/>
        <v>10663.875</v>
      </c>
      <c r="G75" s="84">
        <v>3472.54</v>
      </c>
      <c r="H75" s="84">
        <f t="shared" si="14"/>
        <v>497.237075</v>
      </c>
      <c r="I75" s="84">
        <f t="shared" si="15"/>
        <v>99944.652074999991</v>
      </c>
      <c r="J75" s="234"/>
      <c r="M75" s="233"/>
      <c r="N75" s="233"/>
      <c r="O75" s="233"/>
      <c r="P75" s="233"/>
    </row>
    <row r="76" spans="1:16" s="231" customFormat="1">
      <c r="A76" s="191" t="s">
        <v>63</v>
      </c>
      <c r="B76" s="192" t="s">
        <v>137</v>
      </c>
      <c r="C76" s="203"/>
      <c r="D76" s="84">
        <v>85272</v>
      </c>
      <c r="E76" s="84">
        <v>0</v>
      </c>
      <c r="F76" s="84">
        <f t="shared" si="13"/>
        <v>10659</v>
      </c>
      <c r="G76" s="84">
        <v>3472.54</v>
      </c>
      <c r="H76" s="84">
        <f t="shared" si="14"/>
        <v>497.01769999999999</v>
      </c>
      <c r="I76" s="84">
        <f t="shared" si="15"/>
        <v>99900.55769999999</v>
      </c>
      <c r="M76" s="233"/>
      <c r="N76" s="233"/>
      <c r="O76" s="233"/>
      <c r="P76" s="233"/>
    </row>
    <row r="77" spans="1:16" s="231" customFormat="1" ht="15.75" thickBot="1">
      <c r="A77" s="204" t="s">
        <v>63</v>
      </c>
      <c r="B77" s="205" t="s">
        <v>138</v>
      </c>
      <c r="C77" s="213"/>
      <c r="D77" s="84">
        <v>86121</v>
      </c>
      <c r="E77" s="84">
        <v>0</v>
      </c>
      <c r="F77" s="84">
        <f t="shared" si="13"/>
        <v>10765.125</v>
      </c>
      <c r="G77" s="84">
        <v>3472.54</v>
      </c>
      <c r="H77" s="84">
        <f t="shared" si="14"/>
        <v>501.79332499999998</v>
      </c>
      <c r="I77" s="84">
        <f t="shared" si="15"/>
        <v>100860.458325</v>
      </c>
      <c r="M77" s="233"/>
      <c r="N77" s="233"/>
      <c r="O77" s="233"/>
      <c r="P77" s="233"/>
    </row>
    <row r="78" spans="1:16" s="231" customFormat="1" ht="15.75" thickBot="1">
      <c r="A78" s="214"/>
      <c r="B78" s="215"/>
      <c r="C78" s="216"/>
      <c r="D78" s="217"/>
      <c r="E78" s="217"/>
      <c r="F78" s="198"/>
      <c r="G78" s="198"/>
      <c r="H78" s="198"/>
      <c r="I78" s="198"/>
      <c r="M78" s="233"/>
      <c r="N78" s="233"/>
      <c r="O78" s="233"/>
      <c r="P78" s="233"/>
    </row>
    <row r="79" spans="1:16" s="231" customFormat="1" ht="15.75" thickBot="1">
      <c r="A79" s="467" t="s">
        <v>139</v>
      </c>
      <c r="B79" s="468"/>
      <c r="C79" s="468"/>
      <c r="D79" s="468"/>
      <c r="E79" s="469"/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 ht="15.75" thickBot="1">
      <c r="A80" s="467" t="s">
        <v>140</v>
      </c>
      <c r="B80" s="469"/>
      <c r="C80" s="137"/>
      <c r="D80" s="472" t="s">
        <v>141</v>
      </c>
      <c r="E80" s="473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18" t="s">
        <v>142</v>
      </c>
      <c r="B81" s="219" t="s">
        <v>143</v>
      </c>
      <c r="C81" s="207"/>
      <c r="D81" s="220" t="s">
        <v>142</v>
      </c>
      <c r="E81" s="220" t="s">
        <v>143</v>
      </c>
      <c r="F81" s="208"/>
      <c r="G81" s="519" t="s">
        <v>267</v>
      </c>
      <c r="H81" s="519"/>
      <c r="I81" s="519"/>
      <c r="M81" s="233"/>
      <c r="N81" s="233"/>
      <c r="O81" s="233"/>
      <c r="P81" s="233"/>
    </row>
    <row r="82" spans="1:16" s="231" customFormat="1">
      <c r="A82" s="221" t="s">
        <v>144</v>
      </c>
      <c r="B82" s="222">
        <v>300</v>
      </c>
      <c r="C82" s="207"/>
      <c r="D82" s="203" t="s">
        <v>145</v>
      </c>
      <c r="E82" s="223">
        <v>300</v>
      </c>
      <c r="F82" s="208"/>
      <c r="G82" s="519"/>
      <c r="H82" s="519"/>
      <c r="I82" s="208"/>
      <c r="M82" s="233"/>
      <c r="N82" s="233"/>
      <c r="O82" s="233"/>
      <c r="P82" s="233"/>
    </row>
    <row r="83" spans="1:16" s="231" customFormat="1">
      <c r="A83" s="221" t="s">
        <v>146</v>
      </c>
      <c r="B83" s="222">
        <v>400</v>
      </c>
      <c r="C83" s="207"/>
      <c r="D83" s="203" t="s">
        <v>147</v>
      </c>
      <c r="E83" s="223">
        <v>400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148</v>
      </c>
      <c r="B84" s="222">
        <v>500</v>
      </c>
      <c r="C84" s="207"/>
      <c r="D84" s="203" t="s">
        <v>149</v>
      </c>
      <c r="E84" s="223">
        <v>500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150</v>
      </c>
      <c r="B85" s="222">
        <v>600</v>
      </c>
      <c r="C85" s="207"/>
      <c r="D85" s="203" t="s">
        <v>151</v>
      </c>
      <c r="E85" s="223">
        <v>600</v>
      </c>
      <c r="F85" s="208"/>
      <c r="G85" s="208"/>
      <c r="H85" s="208"/>
      <c r="I85" s="208"/>
    </row>
    <row r="86" spans="1:16" s="231" customFormat="1">
      <c r="A86" s="221" t="s">
        <v>152</v>
      </c>
      <c r="B86" s="222">
        <v>700</v>
      </c>
      <c r="C86" s="207"/>
      <c r="D86" s="203" t="s">
        <v>153</v>
      </c>
      <c r="E86" s="223">
        <v>700</v>
      </c>
      <c r="F86" s="208"/>
      <c r="G86" s="208"/>
      <c r="H86" s="208"/>
      <c r="I86" s="208"/>
    </row>
    <row r="87" spans="1:16" s="231" customFormat="1">
      <c r="A87" s="221" t="s">
        <v>154</v>
      </c>
      <c r="B87" s="222">
        <v>800</v>
      </c>
      <c r="C87" s="207"/>
      <c r="D87" s="203" t="s">
        <v>155</v>
      </c>
      <c r="E87" s="223">
        <v>750</v>
      </c>
      <c r="F87" s="208"/>
      <c r="G87" s="208"/>
      <c r="H87" s="208"/>
      <c r="I87" s="208"/>
    </row>
    <row r="88" spans="1:16" s="231" customFormat="1">
      <c r="A88" s="224" t="s">
        <v>156</v>
      </c>
      <c r="B88" s="225">
        <v>900</v>
      </c>
      <c r="C88" s="207"/>
      <c r="D88" s="203" t="s">
        <v>157</v>
      </c>
      <c r="E88" s="223">
        <v>800</v>
      </c>
      <c r="F88" s="208"/>
      <c r="G88" s="208"/>
      <c r="H88" s="208"/>
      <c r="I88" s="208"/>
    </row>
    <row r="89" spans="1:16" s="231" customFormat="1">
      <c r="A89" s="195" t="s">
        <v>236</v>
      </c>
      <c r="B89" s="226"/>
      <c r="C89" s="207"/>
      <c r="D89" s="227"/>
      <c r="E89" s="228"/>
      <c r="F89" s="208"/>
      <c r="G89" s="208"/>
      <c r="H89" s="208"/>
      <c r="I89" s="208"/>
    </row>
    <row r="90" spans="1:16" s="231" customFormat="1">
      <c r="A90" s="239" t="s">
        <v>159</v>
      </c>
      <c r="B90" s="240"/>
      <c r="C90" s="241"/>
      <c r="D90" s="241"/>
      <c r="E90" s="241"/>
      <c r="F90" s="241"/>
      <c r="G90" s="241"/>
      <c r="H90" s="241"/>
      <c r="I90" s="241"/>
    </row>
    <row r="91" spans="1:16" s="231" customFormat="1">
      <c r="A91" s="239" t="s">
        <v>160</v>
      </c>
      <c r="B91" s="240"/>
      <c r="C91" s="241"/>
      <c r="D91" s="241"/>
      <c r="E91" s="241"/>
      <c r="F91" s="241"/>
      <c r="G91" s="241"/>
      <c r="H91" s="241"/>
      <c r="I91" s="241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A103" s="293"/>
      <c r="B103" s="293"/>
      <c r="C103" s="294"/>
      <c r="D103" s="294"/>
      <c r="E103" s="294"/>
      <c r="F103" s="141"/>
      <c r="G103" s="141"/>
      <c r="H103" s="141"/>
      <c r="I103" s="141"/>
    </row>
  </sheetData>
  <mergeCells count="18"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  <mergeCell ref="G81:I81"/>
    <mergeCell ref="A1:A4"/>
    <mergeCell ref="B1:H1"/>
    <mergeCell ref="I1:I4"/>
    <mergeCell ref="B2:H2"/>
    <mergeCell ref="B3:H3"/>
    <mergeCell ref="B4:H4"/>
  </mergeCells>
  <pageMargins left="0.25" right="0.25" top="0.31" bottom="0.23" header="0.3" footer="0.3"/>
  <pageSetup scale="54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C104"/>
  <sheetViews>
    <sheetView topLeftCell="A13" workbookViewId="0">
      <selection activeCell="D37" sqref="D37"/>
    </sheetView>
  </sheetViews>
  <sheetFormatPr defaultColWidth="14.85546875" defaultRowHeight="15"/>
  <cols>
    <col min="1" max="1" width="31.140625" customWidth="1"/>
    <col min="2" max="2" width="22.28515625" style="1" customWidth="1"/>
    <col min="3" max="3" width="16.42578125" style="2" customWidth="1"/>
    <col min="4" max="4" width="19.140625" style="2" customWidth="1"/>
    <col min="5" max="5" width="18.28515625" style="2" customWidth="1"/>
    <col min="6" max="7" width="17.7109375" style="2" customWidth="1"/>
    <col min="8" max="8" width="14.85546875" style="2"/>
    <col min="9" max="9" width="28.5703125" style="2" customWidth="1"/>
  </cols>
  <sheetData>
    <row r="1" spans="1:16" ht="46.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184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71859</v>
      </c>
      <c r="E10" s="84">
        <v>1100</v>
      </c>
      <c r="F10" s="84">
        <f t="shared" ref="F10:F16" si="0">(D10-E10)*0.125</f>
        <v>8844.875</v>
      </c>
      <c r="G10" s="84">
        <v>4801.41</v>
      </c>
      <c r="H10" s="84">
        <f t="shared" ref="H10:H36" si="1">(D10-E10+F10+G10)*0.005</f>
        <v>422.02642500000002</v>
      </c>
      <c r="I10" s="84">
        <f t="shared" ref="I10:I36" si="2">D10-E10+F10+H10+G10</f>
        <v>84827.311425000007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/>
      <c r="E11" s="84"/>
      <c r="F11" s="84"/>
      <c r="G11" s="84"/>
      <c r="H11" s="84"/>
      <c r="I11" s="84"/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72605</v>
      </c>
      <c r="E14" s="84">
        <v>1100</v>
      </c>
      <c r="F14" s="84">
        <f t="shared" si="0"/>
        <v>8938.125</v>
      </c>
      <c r="G14" s="84">
        <v>4801.41</v>
      </c>
      <c r="H14" s="84">
        <f t="shared" si="1"/>
        <v>426.22267500000004</v>
      </c>
      <c r="I14" s="84">
        <f t="shared" si="2"/>
        <v>85670.757675000001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75216</v>
      </c>
      <c r="E15" s="84">
        <v>1100</v>
      </c>
      <c r="F15" s="84">
        <f t="shared" si="0"/>
        <v>9264.5</v>
      </c>
      <c r="G15" s="84">
        <v>4801.41</v>
      </c>
      <c r="H15" s="84">
        <f t="shared" si="1"/>
        <v>440.90955000000002</v>
      </c>
      <c r="I15" s="84">
        <f t="shared" si="2"/>
        <v>88622.81955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73900</v>
      </c>
      <c r="E16" s="84">
        <v>1100</v>
      </c>
      <c r="F16" s="84">
        <f t="shared" si="0"/>
        <v>9100</v>
      </c>
      <c r="G16" s="84">
        <v>4801.41</v>
      </c>
      <c r="H16" s="84">
        <f t="shared" si="1"/>
        <v>433.50705000000005</v>
      </c>
      <c r="I16" s="84">
        <f t="shared" si="2"/>
        <v>87134.917050000004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75936</v>
      </c>
      <c r="E20" s="84">
        <v>1100</v>
      </c>
      <c r="F20" s="84">
        <f t="shared" ref="F20:F33" si="3">(D20-E20)*0.125</f>
        <v>9354.5</v>
      </c>
      <c r="G20" s="84">
        <v>4801.41</v>
      </c>
      <c r="H20" s="84">
        <f t="shared" si="1"/>
        <v>444.95955000000004</v>
      </c>
      <c r="I20" s="84">
        <f t="shared" si="2"/>
        <v>89436.869550000003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81913</v>
      </c>
      <c r="E22" s="84">
        <v>1100</v>
      </c>
      <c r="F22" s="84">
        <f t="shared" si="3"/>
        <v>10101.625</v>
      </c>
      <c r="G22" s="84">
        <v>4801.41</v>
      </c>
      <c r="H22" s="84">
        <f t="shared" si="1"/>
        <v>478.58017500000005</v>
      </c>
      <c r="I22" s="84">
        <f t="shared" si="2"/>
        <v>96194.615174999999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77681</v>
      </c>
      <c r="E23" s="84">
        <v>1100</v>
      </c>
      <c r="F23" s="84">
        <f t="shared" si="3"/>
        <v>9572.625</v>
      </c>
      <c r="G23" s="84">
        <v>4801.41</v>
      </c>
      <c r="H23" s="84">
        <f t="shared" si="1"/>
        <v>454.77517500000005</v>
      </c>
      <c r="I23" s="84">
        <f t="shared" si="2"/>
        <v>91409.810175000006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81109</v>
      </c>
      <c r="E24" s="84">
        <v>1100</v>
      </c>
      <c r="F24" s="84">
        <f t="shared" si="3"/>
        <v>10001.125</v>
      </c>
      <c r="G24" s="84">
        <v>4801.41</v>
      </c>
      <c r="H24" s="84">
        <f t="shared" si="1"/>
        <v>474.05767500000002</v>
      </c>
      <c r="I24" s="84">
        <f t="shared" si="2"/>
        <v>95285.592675000007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77598</v>
      </c>
      <c r="E26" s="84">
        <v>1100</v>
      </c>
      <c r="F26" s="84">
        <f t="shared" si="3"/>
        <v>9562.25</v>
      </c>
      <c r="G26" s="84">
        <v>4801.41</v>
      </c>
      <c r="H26" s="84">
        <f t="shared" si="1"/>
        <v>454.30830000000003</v>
      </c>
      <c r="I26" s="84">
        <f t="shared" si="2"/>
        <v>91315.968300000008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77676</v>
      </c>
      <c r="E27" s="84">
        <v>1100</v>
      </c>
      <c r="F27" s="84">
        <f t="shared" si="3"/>
        <v>9572</v>
      </c>
      <c r="G27" s="84">
        <v>4801.41</v>
      </c>
      <c r="H27" s="84">
        <f t="shared" si="1"/>
        <v>454.74705</v>
      </c>
      <c r="I27" s="84">
        <f t="shared" si="2"/>
        <v>91404.157050000009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79472</v>
      </c>
      <c r="E28" s="84">
        <v>1100</v>
      </c>
      <c r="F28" s="84">
        <f>(D28-E28)*0.125</f>
        <v>9796.5</v>
      </c>
      <c r="G28" s="84">
        <v>4801.41</v>
      </c>
      <c r="H28" s="84">
        <f t="shared" si="1"/>
        <v>464.84955000000002</v>
      </c>
      <c r="I28" s="84">
        <f t="shared" si="2"/>
        <v>93434.759550000002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78159</v>
      </c>
      <c r="E29" s="84">
        <v>1100</v>
      </c>
      <c r="F29" s="84">
        <f>(D29-E29)*0.125</f>
        <v>9632.375</v>
      </c>
      <c r="G29" s="84">
        <v>4801.41</v>
      </c>
      <c r="H29" s="84">
        <f t="shared" si="1"/>
        <v>457.46392500000002</v>
      </c>
      <c r="I29" s="84">
        <f t="shared" si="2"/>
        <v>91950.248925000007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79168</v>
      </c>
      <c r="E30" s="84">
        <v>1100</v>
      </c>
      <c r="F30" s="84">
        <f>(D30-E30)*0.125</f>
        <v>9758.5</v>
      </c>
      <c r="G30" s="84">
        <v>4801.41</v>
      </c>
      <c r="H30" s="84">
        <f t="shared" si="1"/>
        <v>463.13955000000004</v>
      </c>
      <c r="I30" s="84">
        <f t="shared" si="2"/>
        <v>93091.049550000011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78173</v>
      </c>
      <c r="E31" s="84">
        <v>1100</v>
      </c>
      <c r="F31" s="84">
        <f>(D31-E31)*0.125</f>
        <v>9634.125</v>
      </c>
      <c r="G31" s="84">
        <v>4801.41</v>
      </c>
      <c r="H31" s="84">
        <f t="shared" si="1"/>
        <v>457.54267500000003</v>
      </c>
      <c r="I31" s="84">
        <f t="shared" si="2"/>
        <v>91966.077675000008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79174</v>
      </c>
      <c r="E33" s="84">
        <v>1100</v>
      </c>
      <c r="F33" s="84">
        <f t="shared" si="3"/>
        <v>9759.25</v>
      </c>
      <c r="G33" s="84">
        <v>4801.41</v>
      </c>
      <c r="H33" s="84">
        <f t="shared" si="1"/>
        <v>463.17330000000004</v>
      </c>
      <c r="I33" s="84">
        <f t="shared" si="2"/>
        <v>93097.833299999998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79174</v>
      </c>
      <c r="E34" s="84">
        <v>1100</v>
      </c>
      <c r="F34" s="84">
        <f t="shared" ref="F34" si="4">(D34-E34)*0.125</f>
        <v>9759.25</v>
      </c>
      <c r="G34" s="84">
        <v>4801.41</v>
      </c>
      <c r="H34" s="84">
        <f t="shared" ref="H34" si="5">(D34-E34+F34+G34)*0.005</f>
        <v>463.17330000000004</v>
      </c>
      <c r="I34" s="84">
        <f t="shared" ref="I34" si="6">D34-E34+F34+H34+G34</f>
        <v>93097.833299999998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66586</v>
      </c>
      <c r="E35" s="84">
        <v>1100</v>
      </c>
      <c r="F35" s="84">
        <f>(D35-E35)*0.125</f>
        <v>8185.75</v>
      </c>
      <c r="G35" s="84">
        <v>4801.41</v>
      </c>
      <c r="H35" s="84">
        <f t="shared" si="1"/>
        <v>392.36580000000004</v>
      </c>
      <c r="I35" s="84">
        <f t="shared" si="2"/>
        <v>78865.525800000003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66586</v>
      </c>
      <c r="E36" s="84">
        <v>1100</v>
      </c>
      <c r="F36" s="84">
        <f>(D36-E36)*0.125</f>
        <v>8185.75</v>
      </c>
      <c r="G36" s="84">
        <v>4801.41</v>
      </c>
      <c r="H36" s="84">
        <f t="shared" si="1"/>
        <v>392.36580000000004</v>
      </c>
      <c r="I36" s="84">
        <f t="shared" si="2"/>
        <v>78865.525800000003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500" t="s">
        <v>66</v>
      </c>
      <c r="B38" s="501"/>
      <c r="C38" s="501"/>
      <c r="D38" s="501"/>
      <c r="E38" s="501"/>
      <c r="F38" s="501"/>
      <c r="G38" s="501"/>
      <c r="H38" s="501"/>
      <c r="I38" s="502"/>
      <c r="M38" s="233"/>
      <c r="N38" s="233"/>
      <c r="O38" s="233"/>
      <c r="P38" s="233"/>
    </row>
    <row r="39" spans="1:237" s="237" customFormat="1">
      <c r="A39" s="503" t="s">
        <v>7</v>
      </c>
      <c r="B39" s="503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85051</v>
      </c>
      <c r="E43" s="84">
        <v>1100</v>
      </c>
      <c r="F43" s="84">
        <f t="shared" ref="F43:F45" si="7">(D43-E43)*0.125</f>
        <v>10493.875</v>
      </c>
      <c r="G43" s="84">
        <v>4801.41</v>
      </c>
      <c r="H43" s="84">
        <f>(D43-E43+F43+G43)*0.005</f>
        <v>496.231425</v>
      </c>
      <c r="I43" s="84">
        <f>D43-E43+F43+H43+G43</f>
        <v>99742.516425000009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85454</v>
      </c>
      <c r="E44" s="84">
        <v>1100</v>
      </c>
      <c r="F44" s="84">
        <f t="shared" si="7"/>
        <v>10544.25</v>
      </c>
      <c r="G44" s="84">
        <v>4801.41</v>
      </c>
      <c r="H44" s="84">
        <f t="shared" ref="H44:H47" si="8">(D44-E44+F44+G44)*0.005</f>
        <v>498.49830000000003</v>
      </c>
      <c r="I44" s="84">
        <f t="shared" ref="I44:I47" si="9">D44-E44+F44+H44+G44</f>
        <v>100198.15830000001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86346</v>
      </c>
      <c r="E45" s="84">
        <v>1100</v>
      </c>
      <c r="F45" s="84">
        <f t="shared" si="7"/>
        <v>10655.75</v>
      </c>
      <c r="G45" s="84">
        <v>4801.41</v>
      </c>
      <c r="H45" s="84">
        <f>(D45-E45+F45+G45)*0.005</f>
        <v>503.51580000000001</v>
      </c>
      <c r="I45" s="84">
        <f>D45-E45+F45+H45+G45</f>
        <v>101206.6758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88269</v>
      </c>
      <c r="E47" s="84">
        <v>1100</v>
      </c>
      <c r="F47" s="84">
        <f>(D47-E47)*0.125</f>
        <v>10896.125</v>
      </c>
      <c r="G47" s="84">
        <v>4801.41</v>
      </c>
      <c r="H47" s="84">
        <f t="shared" si="8"/>
        <v>514.33267499999999</v>
      </c>
      <c r="I47" s="84">
        <f t="shared" si="9"/>
        <v>103380.867675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86442</v>
      </c>
      <c r="E49" s="84">
        <v>1100</v>
      </c>
      <c r="F49" s="84">
        <f>(D49-E49)*0.125</f>
        <v>10667.75</v>
      </c>
      <c r="G49" s="84">
        <v>4801.41</v>
      </c>
      <c r="H49" s="84">
        <f>(D49-E49+F49+G49)*0.005</f>
        <v>504.05580000000003</v>
      </c>
      <c r="I49" s="84">
        <f>D49-E49+F49+H49+G49</f>
        <v>101315.21580000001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86442</v>
      </c>
      <c r="E50" s="84">
        <v>1100</v>
      </c>
      <c r="F50" s="84">
        <f>(D50-E50)*0.125</f>
        <v>10667.75</v>
      </c>
      <c r="G50" s="84">
        <v>4801.41</v>
      </c>
      <c r="H50" s="84">
        <f>(D50-E50+F50+G50)*0.005</f>
        <v>504.05580000000003</v>
      </c>
      <c r="I50" s="84">
        <f>D50-E50+F50+H50+G50</f>
        <v>101315.21580000001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>
      <c r="A64" s="396" t="s">
        <v>63</v>
      </c>
      <c r="B64" s="192" t="s">
        <v>117</v>
      </c>
      <c r="C64" s="203"/>
      <c r="D64" s="84"/>
      <c r="E64" s="84"/>
      <c r="F64" s="84"/>
      <c r="G64" s="84"/>
      <c r="H64" s="84"/>
      <c r="I64" s="84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504" t="s">
        <v>118</v>
      </c>
      <c r="B66" s="505"/>
      <c r="C66" s="505"/>
      <c r="D66" s="505"/>
      <c r="E66" s="505"/>
      <c r="F66" s="505"/>
      <c r="G66" s="505"/>
      <c r="H66" s="505"/>
      <c r="I66" s="506"/>
      <c r="M66" s="233"/>
      <c r="N66" s="233"/>
      <c r="O66" s="233"/>
      <c r="P66" s="233"/>
    </row>
    <row r="67" spans="1:16" s="231" customFormat="1">
      <c r="A67" s="485" t="s">
        <v>7</v>
      </c>
      <c r="B67" s="485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88439</v>
      </c>
      <c r="E68" s="84">
        <v>1100</v>
      </c>
      <c r="F68" s="84">
        <f>(D68-E68)*0.125</f>
        <v>10917.375</v>
      </c>
      <c r="G68" s="84">
        <v>4801.41</v>
      </c>
      <c r="H68" s="84">
        <f>(D68-E68+F68+G68)*0.005</f>
        <v>515.28892500000006</v>
      </c>
      <c r="I68" s="84">
        <f>D68-E68+F68+H68+G68</f>
        <v>103573.073925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87984</v>
      </c>
      <c r="E69" s="84">
        <v>1100</v>
      </c>
      <c r="F69" s="84">
        <f t="shared" ref="F69:F75" si="10">(D69-E69)*0.125</f>
        <v>10860.5</v>
      </c>
      <c r="G69" s="84">
        <v>4801.41</v>
      </c>
      <c r="H69" s="84">
        <f t="shared" ref="H69:H73" si="11">(D69-E69+F69+G69)*0.005</f>
        <v>512.72955000000002</v>
      </c>
      <c r="I69" s="84">
        <f t="shared" ref="I69:I73" si="12">D69-E69+F69+H69+G69</f>
        <v>103058.63955000001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88482</v>
      </c>
      <c r="E70" s="84">
        <v>1100</v>
      </c>
      <c r="F70" s="84">
        <f t="shared" si="10"/>
        <v>10922.75</v>
      </c>
      <c r="G70" s="84">
        <v>4801.41</v>
      </c>
      <c r="H70" s="84">
        <f t="shared" si="11"/>
        <v>515.5308</v>
      </c>
      <c r="I70" s="84">
        <f t="shared" si="12"/>
        <v>103621.6908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90327</v>
      </c>
      <c r="E71" s="84">
        <v>1100</v>
      </c>
      <c r="F71" s="84">
        <f t="shared" si="10"/>
        <v>11153.375</v>
      </c>
      <c r="G71" s="84">
        <v>4801.41</v>
      </c>
      <c r="H71" s="84">
        <f t="shared" si="11"/>
        <v>525.90892500000007</v>
      </c>
      <c r="I71" s="84">
        <f t="shared" si="12"/>
        <v>105707.693925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90326</v>
      </c>
      <c r="E72" s="84">
        <v>1100</v>
      </c>
      <c r="F72" s="84">
        <f t="shared" si="10"/>
        <v>11153.25</v>
      </c>
      <c r="G72" s="84">
        <v>4801.41</v>
      </c>
      <c r="H72" s="84">
        <f>(D72-E72+F72+G72)*0.005</f>
        <v>525.90330000000006</v>
      </c>
      <c r="I72" s="84">
        <f>D72-E72+F72+H72+G72</f>
        <v>105706.56330000001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92107</v>
      </c>
      <c r="E73" s="84">
        <v>1100</v>
      </c>
      <c r="F73" s="84">
        <f t="shared" si="10"/>
        <v>11375.875</v>
      </c>
      <c r="G73" s="84">
        <v>4801.41</v>
      </c>
      <c r="H73" s="84">
        <f t="shared" si="11"/>
        <v>535.921425</v>
      </c>
      <c r="I73" s="84">
        <f t="shared" si="12"/>
        <v>107720.206425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>
        <v>91974</v>
      </c>
      <c r="E75" s="84">
        <v>1100</v>
      </c>
      <c r="F75" s="84">
        <f t="shared" si="10"/>
        <v>11359.25</v>
      </c>
      <c r="G75" s="84">
        <v>4801.41</v>
      </c>
      <c r="H75" s="84">
        <f>(D75-E75+F75+G75)*0.005</f>
        <v>535.17330000000004</v>
      </c>
      <c r="I75" s="84">
        <f>D75-E75+F75+H75+G75</f>
        <v>107569.8333</v>
      </c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/>
      <c r="E78" s="84"/>
      <c r="F78" s="84"/>
      <c r="G78" s="84"/>
      <c r="H78" s="84"/>
      <c r="I78" s="84"/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67" t="s">
        <v>139</v>
      </c>
      <c r="B80" s="468"/>
      <c r="C80" s="468"/>
      <c r="D80" s="468"/>
      <c r="E80" s="469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67" t="s">
        <v>140</v>
      </c>
      <c r="B81" s="469"/>
      <c r="C81" s="137"/>
      <c r="D81" s="472" t="s">
        <v>141</v>
      </c>
      <c r="E81" s="473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ht="15" customHeigh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520" t="s">
        <v>268</v>
      </c>
      <c r="H84" s="520"/>
      <c r="I84" s="520"/>
      <c r="M84" s="233"/>
      <c r="N84" s="233"/>
      <c r="O84" s="233"/>
      <c r="P84" s="233"/>
    </row>
    <row r="85" spans="1:16" s="231" customFormat="1" ht="15" customHeigh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519" t="s">
        <v>269</v>
      </c>
      <c r="H85" s="519"/>
      <c r="I85" s="519"/>
      <c r="J85" s="519"/>
      <c r="M85" s="233"/>
      <c r="N85" s="233"/>
      <c r="O85" s="233"/>
      <c r="P85" s="233"/>
    </row>
    <row r="86" spans="1:16" s="231" customFormat="1" ht="15" customHeigh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95"/>
      <c r="H86" s="295"/>
      <c r="I86" s="295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519"/>
      <c r="H87" s="519"/>
      <c r="I87" s="519"/>
      <c r="J87" s="519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7:B67"/>
    <mergeCell ref="A80:E80"/>
    <mergeCell ref="A81:B81"/>
    <mergeCell ref="D81:E81"/>
    <mergeCell ref="G87:J87"/>
    <mergeCell ref="G84:I84"/>
    <mergeCell ref="G85:J85"/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</mergeCells>
  <pageMargins left="0.25" right="0.25" top="0.34" bottom="0.33" header="0.3" footer="0.3"/>
  <pageSetup scale="5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C104"/>
  <sheetViews>
    <sheetView topLeftCell="A3" workbookViewId="0">
      <selection activeCell="D15" sqref="D15"/>
    </sheetView>
  </sheetViews>
  <sheetFormatPr defaultColWidth="14.85546875" defaultRowHeight="15"/>
  <cols>
    <col min="1" max="1" width="31.42578125" customWidth="1"/>
    <col min="2" max="2" width="25.42578125" style="1" customWidth="1"/>
    <col min="3" max="3" width="21.42578125" style="2" customWidth="1"/>
    <col min="4" max="4" width="25.7109375" style="2" customWidth="1"/>
    <col min="5" max="5" width="20.5703125" style="2" customWidth="1"/>
    <col min="6" max="6" width="14.85546875" style="2"/>
    <col min="7" max="7" width="15.7109375" style="2" customWidth="1"/>
    <col min="8" max="8" width="17.42578125" style="2" customWidth="1"/>
    <col min="9" max="9" width="35.42578125" style="52" customWidth="1"/>
  </cols>
  <sheetData>
    <row r="1" spans="1:16" ht="46.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521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521"/>
    </row>
    <row r="3" spans="1:16" ht="15.75">
      <c r="A3" s="449"/>
      <c r="B3" s="522" t="s">
        <v>242</v>
      </c>
      <c r="C3" s="522"/>
      <c r="D3" s="522"/>
      <c r="E3" s="522"/>
      <c r="F3" s="522"/>
      <c r="G3" s="522"/>
      <c r="H3" s="522"/>
      <c r="I3" s="521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521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53" t="s">
        <v>185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71707</v>
      </c>
      <c r="E10" s="78">
        <v>1100</v>
      </c>
      <c r="F10" s="78">
        <f t="shared" ref="F10:F16" si="0">(D10-E10)*0.125</f>
        <v>8825.875</v>
      </c>
      <c r="G10" s="78">
        <v>5131.21</v>
      </c>
      <c r="H10" s="78">
        <f t="shared" ref="H10:H36" si="1">(D10-E10+F10+G10)*0.005</f>
        <v>422.82042500000006</v>
      </c>
      <c r="I10" s="78">
        <f t="shared" ref="I10:I36" si="2">D10-E10+F10+H10+G10</f>
        <v>84986.905425000004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71707</v>
      </c>
      <c r="E11" s="78">
        <v>1100</v>
      </c>
      <c r="F11" s="78">
        <f t="shared" si="0"/>
        <v>8825.875</v>
      </c>
      <c r="G11" s="78">
        <v>5131.21</v>
      </c>
      <c r="H11" s="78">
        <f t="shared" si="1"/>
        <v>422.82042500000006</v>
      </c>
      <c r="I11" s="78">
        <f t="shared" si="2"/>
        <v>84986.905425000004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72553</v>
      </c>
      <c r="E14" s="78">
        <v>1100</v>
      </c>
      <c r="F14" s="78">
        <f t="shared" si="0"/>
        <v>8931.625</v>
      </c>
      <c r="G14" s="78">
        <v>5131.21</v>
      </c>
      <c r="H14" s="78">
        <f t="shared" si="1"/>
        <v>427.57917500000002</v>
      </c>
      <c r="I14" s="78">
        <f t="shared" si="2"/>
        <v>85943.414175000013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75664</v>
      </c>
      <c r="E15" s="78">
        <v>1100</v>
      </c>
      <c r="F15" s="78">
        <f t="shared" si="0"/>
        <v>9320.5</v>
      </c>
      <c r="G15" s="78">
        <v>5131.21</v>
      </c>
      <c r="H15" s="78">
        <f t="shared" si="1"/>
        <v>445.07855000000006</v>
      </c>
      <c r="I15" s="78">
        <f t="shared" si="2"/>
        <v>89460.788550000012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74048</v>
      </c>
      <c r="E16" s="78">
        <v>1100</v>
      </c>
      <c r="F16" s="78">
        <f t="shared" si="0"/>
        <v>9118.5</v>
      </c>
      <c r="G16" s="78">
        <v>5131.21</v>
      </c>
      <c r="H16" s="78">
        <f t="shared" si="1"/>
        <v>435.98855000000003</v>
      </c>
      <c r="I16" s="78">
        <f t="shared" si="2"/>
        <v>87633.698550000001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75684</v>
      </c>
      <c r="E20" s="78">
        <v>1100</v>
      </c>
      <c r="F20" s="78">
        <f t="shared" ref="F20:F33" si="3">(D20-E20)*0.125</f>
        <v>9323</v>
      </c>
      <c r="G20" s="78">
        <v>5131.21</v>
      </c>
      <c r="H20" s="78">
        <f t="shared" si="1"/>
        <v>445.19105000000002</v>
      </c>
      <c r="I20" s="78">
        <f t="shared" si="2"/>
        <v>89483.40105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82761</v>
      </c>
      <c r="E22" s="78">
        <v>1100</v>
      </c>
      <c r="F22" s="78">
        <f t="shared" si="3"/>
        <v>10207.625</v>
      </c>
      <c r="G22" s="78">
        <v>5131.21</v>
      </c>
      <c r="H22" s="78">
        <f t="shared" si="1"/>
        <v>484.99917500000004</v>
      </c>
      <c r="I22" s="78">
        <f t="shared" si="2"/>
        <v>97484.834175000011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77379</v>
      </c>
      <c r="E23" s="78">
        <v>1100</v>
      </c>
      <c r="F23" s="78">
        <f t="shared" si="3"/>
        <v>9534.875</v>
      </c>
      <c r="G23" s="78">
        <v>5131.21</v>
      </c>
      <c r="H23" s="78">
        <f t="shared" si="1"/>
        <v>454.72542500000003</v>
      </c>
      <c r="I23" s="78">
        <f t="shared" si="2"/>
        <v>91399.810425000003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81907</v>
      </c>
      <c r="E24" s="78">
        <v>1100</v>
      </c>
      <c r="F24" s="78">
        <f t="shared" si="3"/>
        <v>10100.875</v>
      </c>
      <c r="G24" s="78">
        <v>5131.21</v>
      </c>
      <c r="H24" s="78">
        <f t="shared" si="1"/>
        <v>480.19542500000006</v>
      </c>
      <c r="I24" s="78">
        <f t="shared" si="2"/>
        <v>96519.280425000004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77296</v>
      </c>
      <c r="E26" s="78">
        <v>1100</v>
      </c>
      <c r="F26" s="78">
        <f t="shared" si="3"/>
        <v>9524.5</v>
      </c>
      <c r="G26" s="78">
        <v>5131.21</v>
      </c>
      <c r="H26" s="78">
        <f t="shared" si="1"/>
        <v>454.25855000000001</v>
      </c>
      <c r="I26" s="78">
        <f t="shared" si="2"/>
        <v>91305.968550000005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77374</v>
      </c>
      <c r="E27" s="78">
        <v>1100</v>
      </c>
      <c r="F27" s="78">
        <f t="shared" si="3"/>
        <v>9534.25</v>
      </c>
      <c r="G27" s="78">
        <v>5131.21</v>
      </c>
      <c r="H27" s="78">
        <f t="shared" si="1"/>
        <v>454.69730000000004</v>
      </c>
      <c r="I27" s="78">
        <f t="shared" si="2"/>
        <v>91394.157300000006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78970</v>
      </c>
      <c r="E28" s="78">
        <v>1100</v>
      </c>
      <c r="F28" s="78">
        <f>(D28-E28)*0.125</f>
        <v>9733.75</v>
      </c>
      <c r="G28" s="78">
        <v>5131.21</v>
      </c>
      <c r="H28" s="78">
        <f t="shared" si="1"/>
        <v>463.67480000000006</v>
      </c>
      <c r="I28" s="78">
        <f t="shared" si="2"/>
        <v>93198.6348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77657</v>
      </c>
      <c r="E29" s="78">
        <v>1100</v>
      </c>
      <c r="F29" s="78">
        <f>(D29-E29)*0.125</f>
        <v>9569.625</v>
      </c>
      <c r="G29" s="78">
        <v>5131.21</v>
      </c>
      <c r="H29" s="78">
        <f t="shared" si="1"/>
        <v>456.28917500000006</v>
      </c>
      <c r="I29" s="78">
        <f t="shared" si="2"/>
        <v>91714.124175000004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78872</v>
      </c>
      <c r="E33" s="78">
        <v>1100</v>
      </c>
      <c r="F33" s="78">
        <f t="shared" si="3"/>
        <v>9721.5</v>
      </c>
      <c r="G33" s="78">
        <v>5131.21</v>
      </c>
      <c r="H33" s="78">
        <f t="shared" si="1"/>
        <v>463.12355000000002</v>
      </c>
      <c r="I33" s="78">
        <f t="shared" si="2"/>
        <v>93087.83355000001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78872</v>
      </c>
      <c r="E34" s="78">
        <v>1100</v>
      </c>
      <c r="F34" s="78">
        <f t="shared" ref="F34" si="4">(D34-E34)*0.125</f>
        <v>9721.5</v>
      </c>
      <c r="G34" s="78">
        <v>5131.21</v>
      </c>
      <c r="H34" s="78">
        <f t="shared" ref="H34" si="5">(D34-E34+F34+G34)*0.005</f>
        <v>463.12355000000002</v>
      </c>
      <c r="I34" s="78">
        <f t="shared" ref="I34" si="6">D34-E34+F34+H34+G34</f>
        <v>93087.83355000001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66434</v>
      </c>
      <c r="E35" s="78">
        <v>1100</v>
      </c>
      <c r="F35" s="78">
        <f>(D35-E35)*0.125</f>
        <v>8166.75</v>
      </c>
      <c r="G35" s="78">
        <v>5131.21</v>
      </c>
      <c r="H35" s="78">
        <f t="shared" si="1"/>
        <v>393.15980000000002</v>
      </c>
      <c r="I35" s="78">
        <f t="shared" si="2"/>
        <v>79025.1198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66434</v>
      </c>
      <c r="E36" s="78">
        <v>1100</v>
      </c>
      <c r="F36" s="78">
        <f>(D36-E36)*0.125</f>
        <v>8166.75</v>
      </c>
      <c r="G36" s="78">
        <v>5131.21</v>
      </c>
      <c r="H36" s="78">
        <f t="shared" si="1"/>
        <v>393.15980000000002</v>
      </c>
      <c r="I36" s="78">
        <f t="shared" si="2"/>
        <v>79025.1198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296"/>
      <c r="IC37" s="229"/>
    </row>
    <row r="38" spans="1:237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85149</v>
      </c>
      <c r="E43" s="78">
        <v>1100</v>
      </c>
      <c r="F43" s="78">
        <f t="shared" ref="F43:F45" si="7">(D43-E43)*0.125</f>
        <v>10506.125</v>
      </c>
      <c r="G43" s="78">
        <v>5131.21</v>
      </c>
      <c r="H43" s="78">
        <f>(D43-E43+F43+G43)*0.005</f>
        <v>498.43167500000004</v>
      </c>
      <c r="I43" s="78">
        <f>D43-E43+F43+H43+G43</f>
        <v>100184.76667500001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84302</v>
      </c>
      <c r="E44" s="78">
        <v>1100</v>
      </c>
      <c r="F44" s="78">
        <f t="shared" si="7"/>
        <v>10400.25</v>
      </c>
      <c r="G44" s="78">
        <v>5131.21</v>
      </c>
      <c r="H44" s="78">
        <f t="shared" ref="H44:H47" si="8">(D44-E44+F44+G44)*0.005</f>
        <v>493.66730000000007</v>
      </c>
      <c r="I44" s="78">
        <f t="shared" ref="I44:I47" si="9">D44-E44+F44+H44+G44</f>
        <v>99227.127300000007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85794</v>
      </c>
      <c r="E45" s="78">
        <v>1100</v>
      </c>
      <c r="F45" s="78">
        <f t="shared" si="7"/>
        <v>10586.75</v>
      </c>
      <c r="G45" s="78">
        <v>5131.21</v>
      </c>
      <c r="H45" s="78">
        <f>(D45-E45+F45+G45)*0.005</f>
        <v>502.05980000000005</v>
      </c>
      <c r="I45" s="78">
        <f>D45-E45+F45+H45+G45</f>
        <v>100914.01980000001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>
        <v>5131.21</v>
      </c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88067</v>
      </c>
      <c r="E47" s="78">
        <v>1100</v>
      </c>
      <c r="F47" s="78">
        <f>(D47-E47)*0.125</f>
        <v>10870.875</v>
      </c>
      <c r="G47" s="78">
        <v>5131.21</v>
      </c>
      <c r="H47" s="78">
        <f t="shared" si="8"/>
        <v>514.84542500000009</v>
      </c>
      <c r="I47" s="78">
        <f t="shared" si="9"/>
        <v>103483.93042500001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86640</v>
      </c>
      <c r="E49" s="78">
        <v>1100</v>
      </c>
      <c r="F49" s="78">
        <f>(D49-E49)*0.125</f>
        <v>10692.5</v>
      </c>
      <c r="G49" s="78">
        <v>5131.21</v>
      </c>
      <c r="H49" s="78">
        <f>(D49-E49+F49+G49)*0.005</f>
        <v>506.81855000000002</v>
      </c>
      <c r="I49" s="78">
        <f>D49-E49+F49+H49+G49</f>
        <v>101870.52855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86640</v>
      </c>
      <c r="E50" s="78">
        <v>1100</v>
      </c>
      <c r="F50" s="78">
        <f>(D50-E50)*0.125</f>
        <v>10692.5</v>
      </c>
      <c r="G50" s="78">
        <v>5131.21</v>
      </c>
      <c r="H50" s="78">
        <f>(D50-E50+F50+G50)*0.005</f>
        <v>506.81855000000002</v>
      </c>
      <c r="I50" s="78">
        <f>D50-E50+F50+H50+G50</f>
        <v>101870.52855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296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87887</v>
      </c>
      <c r="E68" s="78">
        <v>1100</v>
      </c>
      <c r="F68" s="78">
        <f>(D68-E68)*0.125</f>
        <v>10848.375</v>
      </c>
      <c r="G68" s="78">
        <v>5131.21</v>
      </c>
      <c r="H68" s="78">
        <f>(D68-E68+F68+G68)*0.005</f>
        <v>513.83292500000005</v>
      </c>
      <c r="I68" s="78">
        <f>D68-E68+F68+H68+G68</f>
        <v>103280.417925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87932</v>
      </c>
      <c r="E69" s="78">
        <v>1100</v>
      </c>
      <c r="F69" s="78">
        <f t="shared" ref="F69:F78" si="10">(D69-E69)*0.125</f>
        <v>10854</v>
      </c>
      <c r="G69" s="78">
        <v>5131.21</v>
      </c>
      <c r="H69" s="78">
        <f t="shared" ref="H69:H78" si="11">(D69-E69+F69+G69)*0.005</f>
        <v>514.08605</v>
      </c>
      <c r="I69" s="78">
        <f t="shared" ref="I69:I78" si="12">D69-E69+F69+H69+G69</f>
        <v>103331.29605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88430</v>
      </c>
      <c r="E70" s="78">
        <v>1100</v>
      </c>
      <c r="F70" s="78">
        <f t="shared" si="10"/>
        <v>10916.25</v>
      </c>
      <c r="G70" s="78">
        <v>5131.21</v>
      </c>
      <c r="H70" s="78">
        <f t="shared" si="11"/>
        <v>516.8873000000001</v>
      </c>
      <c r="I70" s="78">
        <f t="shared" si="12"/>
        <v>103894.34730000001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89575</v>
      </c>
      <c r="E71" s="78">
        <v>1100</v>
      </c>
      <c r="F71" s="78">
        <f t="shared" si="10"/>
        <v>11059.375</v>
      </c>
      <c r="G71" s="78">
        <v>5131.21</v>
      </c>
      <c r="H71" s="78">
        <f t="shared" si="11"/>
        <v>523.32792500000005</v>
      </c>
      <c r="I71" s="78">
        <f t="shared" si="12"/>
        <v>105188.91292500001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89374</v>
      </c>
      <c r="E72" s="78">
        <v>1100</v>
      </c>
      <c r="F72" s="78">
        <f t="shared" si="10"/>
        <v>11034.25</v>
      </c>
      <c r="G72" s="78">
        <v>5131.21</v>
      </c>
      <c r="H72" s="78">
        <f>(D72-E72+F72+G72)*0.005</f>
        <v>522.19730000000004</v>
      </c>
      <c r="I72" s="78">
        <f>D72-E72+F72+H72+G72</f>
        <v>104961.65730000001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91155</v>
      </c>
      <c r="E73" s="78">
        <v>1100</v>
      </c>
      <c r="F73" s="78">
        <f t="shared" si="10"/>
        <v>11256.875</v>
      </c>
      <c r="G73" s="78">
        <v>5131.21</v>
      </c>
      <c r="H73" s="78">
        <f t="shared" si="11"/>
        <v>532.2154250000001</v>
      </c>
      <c r="I73" s="78">
        <f t="shared" si="12"/>
        <v>106975.30042500001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84896</v>
      </c>
      <c r="E76" s="78">
        <v>0</v>
      </c>
      <c r="F76" s="78">
        <f t="shared" si="10"/>
        <v>10612</v>
      </c>
      <c r="G76" s="78">
        <v>5131.21</v>
      </c>
      <c r="H76" s="78">
        <f t="shared" si="11"/>
        <v>503.19605000000007</v>
      </c>
      <c r="I76" s="78">
        <f t="shared" si="12"/>
        <v>101142.40605000001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83107</v>
      </c>
      <c r="E77" s="78">
        <v>0</v>
      </c>
      <c r="F77" s="78">
        <f t="shared" si="10"/>
        <v>10388.375</v>
      </c>
      <c r="G77" s="78">
        <v>5131.21</v>
      </c>
      <c r="H77" s="78">
        <f t="shared" si="11"/>
        <v>493.13292500000006</v>
      </c>
      <c r="I77" s="78">
        <f t="shared" si="12"/>
        <v>99119.717925000004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124">
        <v>84156</v>
      </c>
      <c r="E78" s="124">
        <v>0</v>
      </c>
      <c r="F78" s="124">
        <f t="shared" si="10"/>
        <v>10519.5</v>
      </c>
      <c r="G78" s="124">
        <v>5131.21</v>
      </c>
      <c r="H78" s="124">
        <f t="shared" si="11"/>
        <v>499.03355000000005</v>
      </c>
      <c r="I78" s="124">
        <f t="shared" si="12"/>
        <v>100305.74355</v>
      </c>
      <c r="M78" s="283"/>
      <c r="N78" s="283"/>
      <c r="O78" s="283"/>
      <c r="P78" s="283"/>
    </row>
    <row r="79" spans="1:16" s="229" customFormat="1" ht="16.5" thickBot="1">
      <c r="A79" s="163"/>
      <c r="B79" s="127"/>
      <c r="C79" s="128"/>
      <c r="D79" s="129"/>
      <c r="E79" s="129"/>
      <c r="F79" s="129"/>
      <c r="G79" s="129"/>
      <c r="H79" s="129"/>
      <c r="I79" s="296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296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296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296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296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296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296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296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296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296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296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296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297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297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297"/>
    </row>
    <row r="94" spans="1:16" s="229" customFormat="1" ht="15.75">
      <c r="B94" s="230"/>
      <c r="C94" s="188"/>
      <c r="D94" s="188"/>
      <c r="E94" s="188"/>
      <c r="F94" s="188"/>
      <c r="G94" s="188"/>
      <c r="H94" s="188"/>
      <c r="I94" s="297"/>
    </row>
    <row r="95" spans="1:16" s="94" customFormat="1">
      <c r="B95" s="189"/>
      <c r="C95" s="190"/>
      <c r="D95" s="190"/>
      <c r="E95" s="190"/>
      <c r="F95" s="190"/>
      <c r="G95" s="190"/>
      <c r="H95" s="190"/>
      <c r="I95" s="298"/>
    </row>
    <row r="96" spans="1:16" s="94" customFormat="1">
      <c r="B96" s="189"/>
      <c r="C96" s="190"/>
      <c r="D96" s="190"/>
      <c r="E96" s="190"/>
      <c r="F96" s="190"/>
      <c r="G96" s="190"/>
      <c r="H96" s="190"/>
      <c r="I96" s="298"/>
    </row>
    <row r="97" spans="1:9" s="94" customFormat="1">
      <c r="B97" s="189"/>
      <c r="C97" s="190"/>
      <c r="D97" s="190"/>
      <c r="E97" s="190"/>
      <c r="F97" s="190"/>
      <c r="G97" s="190"/>
      <c r="H97" s="190"/>
      <c r="I97" s="298"/>
    </row>
    <row r="98" spans="1:9" s="94" customFormat="1">
      <c r="B98" s="189"/>
      <c r="C98" s="190"/>
      <c r="D98" s="190"/>
      <c r="E98" s="190"/>
      <c r="F98" s="190"/>
      <c r="G98" s="190"/>
      <c r="H98" s="190"/>
      <c r="I98" s="298"/>
    </row>
    <row r="104" spans="1:9">
      <c r="A104" s="12"/>
      <c r="B104" s="12"/>
      <c r="C104" s="13"/>
      <c r="D104" s="13"/>
      <c r="E104" s="13"/>
      <c r="F104" s="9"/>
      <c r="G104" s="9"/>
      <c r="H104" s="9"/>
      <c r="I104" s="54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4" bottom="0.31" header="0.3" footer="0.3"/>
  <pageSetup scale="4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9" workbookViewId="0">
      <selection activeCell="D36" sqref="D36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7.42578125" style="2" customWidth="1"/>
    <col min="4" max="4" width="19.28515625" style="2" customWidth="1"/>
    <col min="5" max="5" width="17.140625" style="2" customWidth="1"/>
    <col min="6" max="7" width="14.85546875" style="2"/>
    <col min="8" max="8" width="15.85546875" style="2" bestFit="1" customWidth="1"/>
    <col min="9" max="9" width="23" style="2" customWidth="1"/>
  </cols>
  <sheetData>
    <row r="1" spans="1:16" ht="46.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186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74164</v>
      </c>
      <c r="E10" s="78">
        <v>1100</v>
      </c>
      <c r="F10" s="78">
        <f t="shared" ref="F10:F16" si="0">(D10-E10)*0.125</f>
        <v>9133</v>
      </c>
      <c r="G10" s="78">
        <v>3772.16</v>
      </c>
      <c r="H10" s="78">
        <f t="shared" ref="H10:H36" si="1">(D10-E10+F10+G10)*0.005</f>
        <v>429.84580000000005</v>
      </c>
      <c r="I10" s="78">
        <f t="shared" ref="I10:I36" si="2">D10-E10+F10+H10+G10</f>
        <v>86399.005799999999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74164</v>
      </c>
      <c r="E11" s="78">
        <v>1100</v>
      </c>
      <c r="F11" s="78">
        <f t="shared" ref="F11" si="3">(D11-E11)*0.125</f>
        <v>9133</v>
      </c>
      <c r="G11" s="78">
        <v>3772.16</v>
      </c>
      <c r="H11" s="78">
        <f t="shared" ref="H11" si="4">(D11-E11+F11+G11)*0.005</f>
        <v>429.84580000000005</v>
      </c>
      <c r="I11" s="78">
        <f t="shared" ref="I11" si="5">D11-E11+F11+H11+G11</f>
        <v>86399.005799999999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75060</v>
      </c>
      <c r="E14" s="78">
        <v>1100</v>
      </c>
      <c r="F14" s="78">
        <f t="shared" si="0"/>
        <v>9245</v>
      </c>
      <c r="G14" s="78">
        <v>3772.16</v>
      </c>
      <c r="H14" s="78">
        <f t="shared" si="1"/>
        <v>434.88580000000002</v>
      </c>
      <c r="I14" s="78">
        <f t="shared" si="2"/>
        <v>87412.045800000007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77470</v>
      </c>
      <c r="E15" s="78">
        <v>1100</v>
      </c>
      <c r="F15" s="78">
        <f t="shared" si="0"/>
        <v>9546.25</v>
      </c>
      <c r="G15" s="78">
        <v>3772.16</v>
      </c>
      <c r="H15" s="78">
        <f t="shared" si="1"/>
        <v>448.44205000000005</v>
      </c>
      <c r="I15" s="78">
        <f t="shared" si="2"/>
        <v>90136.852050000001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75755</v>
      </c>
      <c r="E16" s="78">
        <v>1100</v>
      </c>
      <c r="F16" s="78">
        <f t="shared" si="0"/>
        <v>9331.875</v>
      </c>
      <c r="G16" s="78">
        <v>3772.16</v>
      </c>
      <c r="H16" s="78">
        <f t="shared" si="1"/>
        <v>438.79517500000003</v>
      </c>
      <c r="I16" s="78">
        <f t="shared" si="2"/>
        <v>88197.83017500001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78641</v>
      </c>
      <c r="E20" s="78">
        <v>1100</v>
      </c>
      <c r="F20" s="78">
        <f t="shared" ref="F20" si="6">(D20-E20)*0.125</f>
        <v>9692.625</v>
      </c>
      <c r="G20" s="78">
        <v>3772.16</v>
      </c>
      <c r="H20" s="78">
        <f t="shared" si="1"/>
        <v>455.02892500000002</v>
      </c>
      <c r="I20" s="78">
        <f t="shared" si="2"/>
        <v>91460.813925000009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68891</v>
      </c>
      <c r="E35" s="78">
        <v>0</v>
      </c>
      <c r="F35" s="78">
        <f>(D35-E35)*0.125</f>
        <v>8611.375</v>
      </c>
      <c r="G35" s="78">
        <v>3772.16</v>
      </c>
      <c r="H35" s="78">
        <f t="shared" si="1"/>
        <v>406.37267500000002</v>
      </c>
      <c r="I35" s="78">
        <f t="shared" si="2"/>
        <v>81680.907675000009</v>
      </c>
      <c r="K35" s="444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68891</v>
      </c>
      <c r="E36" s="78">
        <v>0</v>
      </c>
      <c r="F36" s="78">
        <f>(D36-E36)*0.125</f>
        <v>8611.375</v>
      </c>
      <c r="G36" s="78">
        <v>3772.16</v>
      </c>
      <c r="H36" s="78">
        <f t="shared" si="1"/>
        <v>406.37267500000002</v>
      </c>
      <c r="I36" s="78">
        <f t="shared" si="2"/>
        <v>81680.907675000009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85809</v>
      </c>
      <c r="E40" s="78">
        <v>1100</v>
      </c>
      <c r="F40" s="78">
        <f t="shared" ref="F40:F45" si="7">(D40-E40)*0.125</f>
        <v>10588.625</v>
      </c>
      <c r="G40" s="78">
        <v>3772.16</v>
      </c>
      <c r="H40" s="78">
        <f t="shared" ref="H40:H63" si="8">(D40-E40+F40+G40)*0.005</f>
        <v>495.34892500000001</v>
      </c>
      <c r="I40" s="78">
        <f t="shared" ref="I40:I63" si="9">D40-E40+F40+H40+G40</f>
        <v>99565.133925000002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86405</v>
      </c>
      <c r="E41" s="78">
        <v>1100</v>
      </c>
      <c r="F41" s="78">
        <f t="shared" si="7"/>
        <v>10663.125</v>
      </c>
      <c r="G41" s="78">
        <v>3772.16</v>
      </c>
      <c r="H41" s="78">
        <f>(D41-E41+F41+G41)*0.005</f>
        <v>498.70142500000003</v>
      </c>
      <c r="I41" s="78">
        <f>D41-E41+F41+H41+G41</f>
        <v>100238.98642500001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86406</v>
      </c>
      <c r="E43" s="78">
        <v>1100</v>
      </c>
      <c r="F43" s="78">
        <f t="shared" si="7"/>
        <v>10663.25</v>
      </c>
      <c r="G43" s="78">
        <v>3772.16</v>
      </c>
      <c r="H43" s="78">
        <f>(D43-E43+F43+G43)*0.005</f>
        <v>498.70705000000004</v>
      </c>
      <c r="I43" s="78">
        <f>D43-E43+F43+H43+G43</f>
        <v>100240.11705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86009</v>
      </c>
      <c r="E44" s="78">
        <v>1100</v>
      </c>
      <c r="F44" s="78">
        <f t="shared" si="7"/>
        <v>10613.625</v>
      </c>
      <c r="G44" s="78">
        <v>3772.16</v>
      </c>
      <c r="H44" s="78">
        <f t="shared" si="8"/>
        <v>496.47392500000001</v>
      </c>
      <c r="I44" s="78">
        <f t="shared" si="9"/>
        <v>99791.258925000002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87501</v>
      </c>
      <c r="E45" s="78">
        <v>1100</v>
      </c>
      <c r="F45" s="78">
        <f t="shared" si="7"/>
        <v>10800.125</v>
      </c>
      <c r="G45" s="78">
        <v>3772.16</v>
      </c>
      <c r="H45" s="78">
        <f>(D45-E45+F45+G45)*0.005</f>
        <v>504.86642500000005</v>
      </c>
      <c r="I45" s="78">
        <f>D45-E45+F45+H45+G45</f>
        <v>101478.151425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89474</v>
      </c>
      <c r="E47" s="78">
        <v>1100</v>
      </c>
      <c r="F47" s="78">
        <f>(D47-E47)*0.125</f>
        <v>11046.75</v>
      </c>
      <c r="G47" s="78">
        <v>3772.16</v>
      </c>
      <c r="H47" s="78">
        <f t="shared" si="8"/>
        <v>515.96455000000003</v>
      </c>
      <c r="I47" s="78">
        <f t="shared" si="9"/>
        <v>103708.87455000001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>
        <v>79938</v>
      </c>
      <c r="E59" s="78">
        <v>0</v>
      </c>
      <c r="F59" s="78">
        <f t="shared" ref="F59:F64" si="10">(D59-E59)*0.125</f>
        <v>9992.25</v>
      </c>
      <c r="G59" s="78">
        <v>3772.16</v>
      </c>
      <c r="H59" s="78">
        <f t="shared" si="8"/>
        <v>468.51205000000004</v>
      </c>
      <c r="I59" s="78">
        <f t="shared" si="9"/>
        <v>94170.922050000008</v>
      </c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>
        <v>81929</v>
      </c>
      <c r="E60" s="78">
        <v>0</v>
      </c>
      <c r="F60" s="78">
        <f t="shared" si="10"/>
        <v>10241.125</v>
      </c>
      <c r="G60" s="78">
        <v>3772.16</v>
      </c>
      <c r="H60" s="78">
        <f t="shared" si="8"/>
        <v>479.71142500000002</v>
      </c>
      <c r="I60" s="78">
        <f t="shared" si="9"/>
        <v>96421.996425000005</v>
      </c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>
        <v>84668</v>
      </c>
      <c r="E61" s="78">
        <v>0</v>
      </c>
      <c r="F61" s="78">
        <f t="shared" si="10"/>
        <v>10583.5</v>
      </c>
      <c r="G61" s="78">
        <v>3772.16</v>
      </c>
      <c r="H61" s="78">
        <f t="shared" si="8"/>
        <v>495.11830000000003</v>
      </c>
      <c r="I61" s="78">
        <f t="shared" si="9"/>
        <v>99518.778300000005</v>
      </c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>
        <v>81531</v>
      </c>
      <c r="E62" s="78">
        <v>0</v>
      </c>
      <c r="F62" s="78">
        <f t="shared" si="10"/>
        <v>10191.375</v>
      </c>
      <c r="G62" s="78">
        <v>3772.16</v>
      </c>
      <c r="H62" s="78">
        <f t="shared" si="8"/>
        <v>477.47267500000004</v>
      </c>
      <c r="I62" s="78">
        <f t="shared" si="9"/>
        <v>95972.007675000001</v>
      </c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>
        <v>82170</v>
      </c>
      <c r="E63" s="78">
        <v>0</v>
      </c>
      <c r="F63" s="78">
        <f t="shared" si="10"/>
        <v>10271.25</v>
      </c>
      <c r="G63" s="78">
        <v>3772.16</v>
      </c>
      <c r="H63" s="78">
        <f t="shared" si="8"/>
        <v>481.06705000000005</v>
      </c>
      <c r="I63" s="78">
        <f t="shared" si="9"/>
        <v>96694.477050000001</v>
      </c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>
        <v>82329</v>
      </c>
      <c r="E64" s="78">
        <v>0</v>
      </c>
      <c r="F64" s="78">
        <f t="shared" si="10"/>
        <v>10291.125</v>
      </c>
      <c r="G64" s="78">
        <v>3772.16</v>
      </c>
      <c r="H64" s="78">
        <f>(D64-E64+F64+G64)*0.005</f>
        <v>481.96142500000002</v>
      </c>
      <c r="I64" s="78">
        <f>D64-E64+F64+H64+G64</f>
        <v>96874.246425000005</v>
      </c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89394</v>
      </c>
      <c r="E68" s="78">
        <v>1100</v>
      </c>
      <c r="F68" s="78">
        <f>(D68-E68)*0.125</f>
        <v>11036.75</v>
      </c>
      <c r="G68" s="78">
        <v>3772.16</v>
      </c>
      <c r="H68" s="78">
        <f>(D68-E68+F68+G68)*0.005</f>
        <v>515.51454999999999</v>
      </c>
      <c r="I68" s="78">
        <f>D68-E68+F68+H68+G68</f>
        <v>103618.42455000001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89389</v>
      </c>
      <c r="E69" s="78">
        <v>1100</v>
      </c>
      <c r="F69" s="78">
        <f t="shared" ref="F69:F78" si="11">(D69-E69)*0.125</f>
        <v>11036.125</v>
      </c>
      <c r="G69" s="78">
        <v>3772.16</v>
      </c>
      <c r="H69" s="78">
        <f t="shared" ref="H69:H78" si="12">(D69-E69+F69+G69)*0.005</f>
        <v>515.48642500000005</v>
      </c>
      <c r="I69" s="78">
        <f t="shared" ref="I69:I78" si="13">D69-E69+F69+H69+G69</f>
        <v>103612.771425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89887</v>
      </c>
      <c r="E70" s="78">
        <v>1100</v>
      </c>
      <c r="F70" s="78">
        <f t="shared" si="11"/>
        <v>11098.375</v>
      </c>
      <c r="G70" s="78">
        <v>3772.16</v>
      </c>
      <c r="H70" s="78">
        <f t="shared" si="12"/>
        <v>518.28767500000004</v>
      </c>
      <c r="I70" s="78">
        <f t="shared" si="13"/>
        <v>104175.822675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91082</v>
      </c>
      <c r="E71" s="78">
        <v>1100</v>
      </c>
      <c r="F71" s="78">
        <f t="shared" si="11"/>
        <v>11247.75</v>
      </c>
      <c r="G71" s="78">
        <v>3772.16</v>
      </c>
      <c r="H71" s="78">
        <f t="shared" si="12"/>
        <v>525.00954999999999</v>
      </c>
      <c r="I71" s="78">
        <f t="shared" si="13"/>
        <v>105526.91955000001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86803</v>
      </c>
      <c r="E76" s="78">
        <v>0</v>
      </c>
      <c r="F76" s="78">
        <f t="shared" si="11"/>
        <v>10850.375</v>
      </c>
      <c r="G76" s="78">
        <v>3772.16</v>
      </c>
      <c r="H76" s="78">
        <f t="shared" si="12"/>
        <v>507.12767500000001</v>
      </c>
      <c r="I76" s="78">
        <f t="shared" si="13"/>
        <v>101932.662675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84614</v>
      </c>
      <c r="E77" s="78">
        <v>0</v>
      </c>
      <c r="F77" s="78">
        <f t="shared" si="11"/>
        <v>10576.75</v>
      </c>
      <c r="G77" s="78">
        <v>3772.16</v>
      </c>
      <c r="H77" s="78">
        <f t="shared" si="12"/>
        <v>494.81455000000005</v>
      </c>
      <c r="I77" s="78">
        <f t="shared" si="13"/>
        <v>99457.724549999999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85663</v>
      </c>
      <c r="E78" s="78">
        <v>0</v>
      </c>
      <c r="F78" s="78">
        <f t="shared" si="11"/>
        <v>10707.875</v>
      </c>
      <c r="G78" s="78">
        <v>3772.16</v>
      </c>
      <c r="H78" s="78">
        <f t="shared" si="12"/>
        <v>500.71517500000004</v>
      </c>
      <c r="I78" s="78">
        <f t="shared" si="13"/>
        <v>100643.75017500001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 t="s">
        <v>231</v>
      </c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4" bottom="0.33" header="0.3" footer="0.3"/>
  <pageSetup scale="50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C104"/>
  <sheetViews>
    <sheetView topLeftCell="A14" workbookViewId="0">
      <selection activeCell="D36" sqref="D36"/>
    </sheetView>
  </sheetViews>
  <sheetFormatPr defaultColWidth="14.85546875" defaultRowHeight="15"/>
  <cols>
    <col min="1" max="1" width="28.140625" customWidth="1"/>
    <col min="2" max="2" width="24.42578125" style="1" customWidth="1"/>
    <col min="3" max="3" width="16.85546875" style="2" customWidth="1"/>
    <col min="4" max="4" width="20" style="2" customWidth="1"/>
    <col min="5" max="8" width="14.85546875" style="2"/>
    <col min="9" max="9" width="24.140625" style="2" customWidth="1"/>
  </cols>
  <sheetData>
    <row r="1" spans="1:16" ht="43.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517" t="s">
        <v>244</v>
      </c>
      <c r="C3" s="517"/>
      <c r="D3" s="517"/>
      <c r="E3" s="517"/>
      <c r="F3" s="517"/>
      <c r="G3" s="517"/>
      <c r="H3" s="517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187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78553</v>
      </c>
      <c r="E10" s="78">
        <v>1100</v>
      </c>
      <c r="F10" s="78">
        <f t="shared" ref="F10:F15" si="0">(D10-E10)*0.125</f>
        <v>9681.625</v>
      </c>
      <c r="G10" s="78">
        <v>797.54</v>
      </c>
      <c r="H10" s="78">
        <f>(D10-E10+F10+G10)*0.005</f>
        <v>439.66082499999999</v>
      </c>
      <c r="I10" s="78">
        <f t="shared" ref="I10:I33" si="1">D10-E10+F10+H10+G10</f>
        <v>88371.825824999993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78553</v>
      </c>
      <c r="E11" s="78">
        <v>1100</v>
      </c>
      <c r="F11" s="78">
        <f t="shared" si="0"/>
        <v>9681.625</v>
      </c>
      <c r="G11" s="78">
        <v>797.54</v>
      </c>
      <c r="H11" s="78">
        <f>(D11-E11+F11+G11)*0.005</f>
        <v>439.66082499999999</v>
      </c>
      <c r="I11" s="78">
        <f t="shared" si="1"/>
        <v>88371.825824999993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79549</v>
      </c>
      <c r="E14" s="78">
        <v>1100</v>
      </c>
      <c r="F14" s="78">
        <f t="shared" si="0"/>
        <v>9806.125</v>
      </c>
      <c r="G14" s="78">
        <v>797.54</v>
      </c>
      <c r="H14" s="78">
        <f t="shared" ref="H14:H33" si="2">(D14-E14+F14+G14)*0.005</f>
        <v>445.26332499999995</v>
      </c>
      <c r="I14" s="78">
        <f t="shared" si="1"/>
        <v>89497.928325000001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82349</v>
      </c>
      <c r="E15" s="78">
        <v>1100</v>
      </c>
      <c r="F15" s="78">
        <f t="shared" si="0"/>
        <v>10156.125</v>
      </c>
      <c r="G15" s="78">
        <v>797.54</v>
      </c>
      <c r="H15" s="78">
        <f t="shared" si="2"/>
        <v>461.01332499999995</v>
      </c>
      <c r="I15" s="78">
        <f t="shared" si="1"/>
        <v>92663.678325000001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88297</v>
      </c>
      <c r="E22" s="78">
        <v>1100</v>
      </c>
      <c r="F22" s="78">
        <f t="shared" ref="F22" si="3">(D22-E22)*0.125</f>
        <v>10899.625</v>
      </c>
      <c r="G22" s="78">
        <v>797.54</v>
      </c>
      <c r="H22" s="78">
        <f t="shared" ref="H22" si="4">(D22-E22+F22+G22)*0.005</f>
        <v>494.47082499999999</v>
      </c>
      <c r="I22" s="78">
        <f t="shared" ref="I22" si="5">D22-E22+F22+H22+G22</f>
        <v>99388.63582499999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84075</v>
      </c>
      <c r="E23" s="78">
        <v>1100</v>
      </c>
      <c r="F23" s="78">
        <f t="shared" ref="F23:F33" si="6">(D23-E23)*0.125</f>
        <v>10371.875</v>
      </c>
      <c r="G23" s="78">
        <v>797.54</v>
      </c>
      <c r="H23" s="78">
        <f t="shared" si="2"/>
        <v>470.72207499999996</v>
      </c>
      <c r="I23" s="78">
        <f t="shared" si="1"/>
        <v>94615.137074999991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88402</v>
      </c>
      <c r="E24" s="78">
        <v>1100</v>
      </c>
      <c r="F24" s="78">
        <f t="shared" si="6"/>
        <v>10912.75</v>
      </c>
      <c r="G24" s="78">
        <v>797.54</v>
      </c>
      <c r="H24" s="78">
        <f t="shared" si="2"/>
        <v>495.06144999999998</v>
      </c>
      <c r="I24" s="78">
        <f t="shared" si="1"/>
        <v>99507.351449999987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83691</v>
      </c>
      <c r="E26" s="78">
        <v>1100</v>
      </c>
      <c r="F26" s="78">
        <f t="shared" si="6"/>
        <v>10323.875</v>
      </c>
      <c r="G26" s="78">
        <v>797.54</v>
      </c>
      <c r="H26" s="78">
        <f t="shared" si="2"/>
        <v>468.56207499999999</v>
      </c>
      <c r="I26" s="78">
        <f t="shared" si="1"/>
        <v>94180.977074999988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84669</v>
      </c>
      <c r="E27" s="78">
        <v>1100</v>
      </c>
      <c r="F27" s="78">
        <f t="shared" si="6"/>
        <v>10446.125</v>
      </c>
      <c r="G27" s="78">
        <v>797.54</v>
      </c>
      <c r="H27" s="78">
        <f t="shared" si="2"/>
        <v>474.06332499999996</v>
      </c>
      <c r="I27" s="78">
        <f t="shared" si="1"/>
        <v>95286.728324999989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86016</v>
      </c>
      <c r="E28" s="78">
        <v>1100</v>
      </c>
      <c r="F28" s="78">
        <f>(D28-E28)*0.125</f>
        <v>10614.5</v>
      </c>
      <c r="G28" s="78">
        <v>797.54</v>
      </c>
      <c r="H28" s="78">
        <f t="shared" si="2"/>
        <v>481.64019999999999</v>
      </c>
      <c r="I28" s="78">
        <f t="shared" si="1"/>
        <v>96809.680199999988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84702</v>
      </c>
      <c r="E29" s="78">
        <v>1100</v>
      </c>
      <c r="F29" s="78">
        <f>(D29-E29)*0.125</f>
        <v>10450.25</v>
      </c>
      <c r="G29" s="78">
        <v>797.54</v>
      </c>
      <c r="H29" s="78">
        <f t="shared" si="2"/>
        <v>474.24894999999998</v>
      </c>
      <c r="I29" s="78">
        <f t="shared" si="1"/>
        <v>95324.038949999987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85567</v>
      </c>
      <c r="E33" s="78">
        <v>1100</v>
      </c>
      <c r="F33" s="78">
        <f t="shared" si="6"/>
        <v>10558.375</v>
      </c>
      <c r="G33" s="78">
        <v>797.54</v>
      </c>
      <c r="H33" s="78">
        <f t="shared" si="2"/>
        <v>479.114575</v>
      </c>
      <c r="I33" s="78">
        <f t="shared" si="1"/>
        <v>96302.029574999993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85567</v>
      </c>
      <c r="E34" s="78">
        <v>1100</v>
      </c>
      <c r="F34" s="78">
        <f t="shared" ref="F34" si="7">(D34-E34)*0.125</f>
        <v>10558.375</v>
      </c>
      <c r="G34" s="78">
        <v>797.54</v>
      </c>
      <c r="H34" s="78">
        <f t="shared" ref="H34" si="8">(D34-E34+F34+G34)*0.005</f>
        <v>479.114575</v>
      </c>
      <c r="I34" s="78">
        <f t="shared" ref="I34" si="9">D34-E34+F34+H34+G34</f>
        <v>96302.029574999993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90695</v>
      </c>
      <c r="E43" s="78">
        <v>1100</v>
      </c>
      <c r="F43" s="78">
        <f t="shared" ref="F43:F45" si="10">(D43-E43)*0.125</f>
        <v>11199.375</v>
      </c>
      <c r="G43" s="78">
        <v>797.54</v>
      </c>
      <c r="H43" s="78">
        <f>(D43-E43+F43+G43)*0.005</f>
        <v>507.95957499999997</v>
      </c>
      <c r="I43" s="78">
        <f>D43-E43+F43+H43+G43</f>
        <v>102099.87457499999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90147</v>
      </c>
      <c r="E44" s="78">
        <v>1100</v>
      </c>
      <c r="F44" s="78">
        <f t="shared" si="10"/>
        <v>11130.875</v>
      </c>
      <c r="G44" s="78">
        <v>797.54</v>
      </c>
      <c r="H44" s="78">
        <f t="shared" ref="H44:H47" si="11">(D44-E44+F44+G44)*0.005</f>
        <v>504.87707499999999</v>
      </c>
      <c r="I44" s="78">
        <f t="shared" ref="I44:I47" si="12">D44-E44+F44+H44+G44</f>
        <v>101480.29207499999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91640</v>
      </c>
      <c r="E45" s="78">
        <v>1100</v>
      </c>
      <c r="F45" s="78">
        <f t="shared" si="10"/>
        <v>11317.5</v>
      </c>
      <c r="G45" s="78">
        <v>797.54</v>
      </c>
      <c r="H45" s="78">
        <f>(D45-E45+F45+G45)*0.005</f>
        <v>513.27519999999993</v>
      </c>
      <c r="I45" s="78">
        <f>D45-E45+F45+H45+G45</f>
        <v>103168.3152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92662</v>
      </c>
      <c r="E47" s="78">
        <v>1100</v>
      </c>
      <c r="F47" s="78">
        <f>(D47-E47)*0.125</f>
        <v>11445.25</v>
      </c>
      <c r="G47" s="78">
        <v>797.54</v>
      </c>
      <c r="H47" s="78">
        <f t="shared" si="11"/>
        <v>519.02395000000001</v>
      </c>
      <c r="I47" s="78">
        <f t="shared" si="12"/>
        <v>104323.81395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94633</v>
      </c>
      <c r="E68" s="78">
        <v>1100</v>
      </c>
      <c r="F68" s="78">
        <f>(D68-E68)*0.125</f>
        <v>11691.625</v>
      </c>
      <c r="G68" s="78">
        <v>797.54</v>
      </c>
      <c r="H68" s="78">
        <f>(D68-E68+F68+G68)*0.005</f>
        <v>530.11082499999998</v>
      </c>
      <c r="I68" s="78">
        <f>D68-E68+F68+H68+G68</f>
        <v>106552.27582499999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94628</v>
      </c>
      <c r="E69" s="78">
        <v>1100</v>
      </c>
      <c r="F69" s="78">
        <f t="shared" ref="F69:F73" si="13">(D69-E69)*0.125</f>
        <v>11691</v>
      </c>
      <c r="G69" s="78">
        <v>797.54</v>
      </c>
      <c r="H69" s="78">
        <f t="shared" ref="H69:H73" si="14">(D69-E69+F69+G69)*0.005</f>
        <v>530.08269999999993</v>
      </c>
      <c r="I69" s="78">
        <f t="shared" ref="I69:I73" si="15">D69-E69+F69+H69+G69</f>
        <v>106546.62269999999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95125</v>
      </c>
      <c r="E70" s="78">
        <v>1100</v>
      </c>
      <c r="F70" s="78">
        <f t="shared" si="13"/>
        <v>11753.125</v>
      </c>
      <c r="G70" s="78">
        <v>797.54</v>
      </c>
      <c r="H70" s="78">
        <f t="shared" si="14"/>
        <v>532.87832500000002</v>
      </c>
      <c r="I70" s="78">
        <f t="shared" si="15"/>
        <v>107108.54332499999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96170</v>
      </c>
      <c r="E71" s="78">
        <v>1100</v>
      </c>
      <c r="F71" s="78">
        <f t="shared" si="13"/>
        <v>11883.75</v>
      </c>
      <c r="G71" s="78">
        <v>797.54</v>
      </c>
      <c r="H71" s="78">
        <f t="shared" si="14"/>
        <v>538.75644999999997</v>
      </c>
      <c r="I71" s="78">
        <f t="shared" si="15"/>
        <v>108290.04644999999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96819</v>
      </c>
      <c r="E72" s="78">
        <v>1100</v>
      </c>
      <c r="F72" s="78">
        <f t="shared" si="13"/>
        <v>11964.875</v>
      </c>
      <c r="G72" s="78">
        <v>797.54</v>
      </c>
      <c r="H72" s="78">
        <f>(D72-E72+F72+G72)*0.005</f>
        <v>542.40707499999996</v>
      </c>
      <c r="I72" s="78">
        <f>D72-E72+F72+H72+G72</f>
        <v>109023.82207499999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98600</v>
      </c>
      <c r="E73" s="78">
        <v>1100</v>
      </c>
      <c r="F73" s="78">
        <f t="shared" si="13"/>
        <v>12187.5</v>
      </c>
      <c r="G73" s="78">
        <v>797.54</v>
      </c>
      <c r="H73" s="78">
        <f t="shared" si="14"/>
        <v>552.42520000000002</v>
      </c>
      <c r="I73" s="78">
        <f t="shared" si="15"/>
        <v>111037.46519999999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97669</v>
      </c>
      <c r="E74" s="78">
        <v>1100</v>
      </c>
      <c r="F74" s="78">
        <f t="shared" ref="F74:F75" si="16">(D74-E74)*0.125</f>
        <v>12071.125</v>
      </c>
      <c r="G74" s="78">
        <v>797.54</v>
      </c>
      <c r="H74" s="78">
        <f t="shared" ref="H74:H75" si="17">(D74-E74+F74+G74)*0.005</f>
        <v>547.18832499999996</v>
      </c>
      <c r="I74" s="78">
        <f t="shared" ref="I74:I75" si="18">D74-E74+F74+H74+G74</f>
        <v>109984.85332499999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97968</v>
      </c>
      <c r="E75" s="78">
        <v>1100</v>
      </c>
      <c r="F75" s="78">
        <f t="shared" si="16"/>
        <v>12108.5</v>
      </c>
      <c r="G75" s="78">
        <v>797.54</v>
      </c>
      <c r="H75" s="78">
        <f t="shared" si="17"/>
        <v>548.87019999999995</v>
      </c>
      <c r="I75" s="78">
        <f t="shared" si="18"/>
        <v>110322.9102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170"/>
      <c r="G80" s="170" t="s">
        <v>188</v>
      </c>
      <c r="H80" s="170"/>
      <c r="I80" s="170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71" customFormat="1" ht="15.75">
      <c r="A84" s="63" t="s">
        <v>146</v>
      </c>
      <c r="B84" s="64">
        <v>400</v>
      </c>
      <c r="C84" s="59"/>
      <c r="D84" s="56" t="s">
        <v>147</v>
      </c>
      <c r="E84" s="65">
        <v>400</v>
      </c>
      <c r="F84" s="60"/>
      <c r="G84" s="60"/>
      <c r="H84" s="60"/>
      <c r="I84" s="60"/>
      <c r="M84" s="74"/>
      <c r="N84" s="74"/>
      <c r="O84" s="74"/>
      <c r="P84" s="74"/>
    </row>
    <row r="85" spans="1:16" s="71" customFormat="1" ht="15.75">
      <c r="A85" s="63" t="s">
        <v>148</v>
      </c>
      <c r="B85" s="64">
        <v>500</v>
      </c>
      <c r="C85" s="59"/>
      <c r="D85" s="56" t="s">
        <v>149</v>
      </c>
      <c r="E85" s="65">
        <v>500</v>
      </c>
      <c r="F85" s="60"/>
      <c r="G85" s="60"/>
      <c r="H85" s="60"/>
      <c r="I85" s="60"/>
      <c r="M85" s="74"/>
      <c r="N85" s="74"/>
      <c r="O85" s="74"/>
      <c r="P85" s="74"/>
    </row>
    <row r="86" spans="1:16" s="71" customFormat="1" ht="15.75">
      <c r="A86" s="63" t="s">
        <v>150</v>
      </c>
      <c r="B86" s="64">
        <v>600</v>
      </c>
      <c r="C86" s="59"/>
      <c r="D86" s="56" t="s">
        <v>151</v>
      </c>
      <c r="E86" s="65">
        <v>600</v>
      </c>
      <c r="F86" s="60"/>
      <c r="G86" s="60"/>
      <c r="H86" s="60"/>
      <c r="I86" s="60"/>
    </row>
    <row r="87" spans="1:16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  <c r="I87" s="60"/>
    </row>
    <row r="88" spans="1:16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  <c r="I88" s="60"/>
    </row>
    <row r="89" spans="1:16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  <c r="I89" s="60"/>
    </row>
    <row r="90" spans="1:16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  <c r="I90" s="60"/>
    </row>
    <row r="91" spans="1:16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  <c r="I91" s="70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93" spans="1:16" s="71" customFormat="1" ht="15.75">
      <c r="B93" s="72"/>
      <c r="C93" s="70"/>
      <c r="D93" s="70"/>
      <c r="E93" s="70"/>
      <c r="F93" s="70"/>
      <c r="G93" s="70"/>
      <c r="H93" s="70"/>
      <c r="I93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9" bottom="0.38" header="0.3" footer="0.3"/>
  <pageSetup scale="50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C104"/>
  <sheetViews>
    <sheetView topLeftCell="A15" workbookViewId="0">
      <selection activeCell="D37" sqref="D37"/>
    </sheetView>
  </sheetViews>
  <sheetFormatPr defaultColWidth="14.85546875" defaultRowHeight="1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8" width="14.85546875" style="2"/>
    <col min="9" max="9" width="24.7109375" style="2" customWidth="1"/>
  </cols>
  <sheetData>
    <row r="1" spans="1:16" ht="47.2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517" t="s">
        <v>244</v>
      </c>
      <c r="C3" s="517"/>
      <c r="D3" s="517"/>
      <c r="E3" s="517"/>
      <c r="F3" s="517"/>
      <c r="G3" s="517"/>
      <c r="H3" s="517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189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77374</v>
      </c>
      <c r="E10" s="78">
        <v>1100</v>
      </c>
      <c r="F10" s="78">
        <f t="shared" ref="F10:F16" si="0">(D10-E10)*0.125</f>
        <v>9534.25</v>
      </c>
      <c r="G10" s="78">
        <v>948.43</v>
      </c>
      <c r="H10" s="78">
        <f t="shared" ref="H10:H36" si="1">(D10-E10+F10+G10)*0.005</f>
        <v>433.78339999999997</v>
      </c>
      <c r="I10" s="78">
        <f t="shared" ref="I10:I36" si="2">D10-E10+F10+H10+G10</f>
        <v>87190.463399999993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77374</v>
      </c>
      <c r="E11" s="78">
        <v>1100</v>
      </c>
      <c r="F11" s="78">
        <f t="shared" si="0"/>
        <v>9534.25</v>
      </c>
      <c r="G11" s="78">
        <v>948.43</v>
      </c>
      <c r="H11" s="78">
        <f t="shared" si="1"/>
        <v>433.78339999999997</v>
      </c>
      <c r="I11" s="78">
        <f t="shared" si="2"/>
        <v>87190.463399999993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78020</v>
      </c>
      <c r="E14" s="78">
        <v>1100</v>
      </c>
      <c r="F14" s="78">
        <f t="shared" si="0"/>
        <v>9615</v>
      </c>
      <c r="G14" s="78">
        <v>948.43</v>
      </c>
      <c r="H14" s="78">
        <f t="shared" si="1"/>
        <v>437.41714999999999</v>
      </c>
      <c r="I14" s="78">
        <f t="shared" si="2"/>
        <v>87920.847149999987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81410</v>
      </c>
      <c r="E15" s="78">
        <v>1100</v>
      </c>
      <c r="F15" s="78">
        <f t="shared" si="0"/>
        <v>10038.75</v>
      </c>
      <c r="G15" s="78">
        <v>948.43</v>
      </c>
      <c r="H15" s="78">
        <f t="shared" si="1"/>
        <v>456.48589999999996</v>
      </c>
      <c r="I15" s="78">
        <f t="shared" si="2"/>
        <v>91753.665899999993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77664</v>
      </c>
      <c r="E16" s="78">
        <v>1100</v>
      </c>
      <c r="F16" s="78">
        <f t="shared" si="0"/>
        <v>9570.5</v>
      </c>
      <c r="G16" s="78">
        <v>948.43</v>
      </c>
      <c r="H16" s="78">
        <f t="shared" si="1"/>
        <v>435.41464999999999</v>
      </c>
      <c r="I16" s="78">
        <f t="shared" si="2"/>
        <v>87518.344649999999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82051</v>
      </c>
      <c r="E20" s="78">
        <v>1100</v>
      </c>
      <c r="F20" s="78">
        <f t="shared" ref="F20:F33" si="3">(D20-E20)*0.125</f>
        <v>10118.875</v>
      </c>
      <c r="G20" s="78">
        <v>948.43</v>
      </c>
      <c r="H20" s="78">
        <f t="shared" si="1"/>
        <v>460.09152499999999</v>
      </c>
      <c r="I20" s="78">
        <f t="shared" si="2"/>
        <v>92478.396524999989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88028</v>
      </c>
      <c r="E22" s="78">
        <v>1100</v>
      </c>
      <c r="F22" s="78">
        <f t="shared" si="3"/>
        <v>10866</v>
      </c>
      <c r="G22" s="78">
        <v>948.43</v>
      </c>
      <c r="H22" s="78">
        <f t="shared" si="1"/>
        <v>493.71214999999995</v>
      </c>
      <c r="I22" s="78">
        <f t="shared" si="2"/>
        <v>99236.14215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83846</v>
      </c>
      <c r="E23" s="78">
        <v>1100</v>
      </c>
      <c r="F23" s="78">
        <f t="shared" si="3"/>
        <v>10343.25</v>
      </c>
      <c r="G23" s="78">
        <v>948.43</v>
      </c>
      <c r="H23" s="78">
        <f t="shared" si="1"/>
        <v>470.1884</v>
      </c>
      <c r="I23" s="78">
        <f t="shared" si="2"/>
        <v>94507.868399999992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88673</v>
      </c>
      <c r="E24" s="78">
        <v>1100</v>
      </c>
      <c r="F24" s="78">
        <f t="shared" si="3"/>
        <v>10946.625</v>
      </c>
      <c r="G24" s="78">
        <v>948.43</v>
      </c>
      <c r="H24" s="78">
        <f t="shared" si="1"/>
        <v>497.34027499999996</v>
      </c>
      <c r="I24" s="78">
        <f t="shared" si="2"/>
        <v>99965.395274999988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84162</v>
      </c>
      <c r="E26" s="78">
        <v>1100</v>
      </c>
      <c r="F26" s="78">
        <f t="shared" si="3"/>
        <v>10382.75</v>
      </c>
      <c r="G26" s="78">
        <v>948.43</v>
      </c>
      <c r="H26" s="78">
        <f t="shared" si="1"/>
        <v>471.96589999999998</v>
      </c>
      <c r="I26" s="78">
        <f t="shared" si="2"/>
        <v>94865.145899999989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83890</v>
      </c>
      <c r="E27" s="78">
        <v>1100</v>
      </c>
      <c r="F27" s="78">
        <f t="shared" si="3"/>
        <v>10348.75</v>
      </c>
      <c r="G27" s="78">
        <v>948.43</v>
      </c>
      <c r="H27" s="78">
        <f t="shared" si="1"/>
        <v>470.43589999999995</v>
      </c>
      <c r="I27" s="78">
        <f t="shared" si="2"/>
        <v>94557.61589999999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85937</v>
      </c>
      <c r="E28" s="78">
        <v>1100</v>
      </c>
      <c r="F28" s="78">
        <f>(D28-E28)*0.125</f>
        <v>10604.625</v>
      </c>
      <c r="G28" s="78">
        <v>948.43</v>
      </c>
      <c r="H28" s="78">
        <f t="shared" si="1"/>
        <v>481.95027499999998</v>
      </c>
      <c r="I28" s="78">
        <f t="shared" si="2"/>
        <v>96872.005274999989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84623</v>
      </c>
      <c r="E29" s="78">
        <v>1100</v>
      </c>
      <c r="F29" s="78">
        <f>(D29-E29)*0.125</f>
        <v>10440.375</v>
      </c>
      <c r="G29" s="78">
        <v>948.43</v>
      </c>
      <c r="H29" s="78">
        <f t="shared" si="1"/>
        <v>474.55902499999996</v>
      </c>
      <c r="I29" s="78">
        <f t="shared" si="2"/>
        <v>95386.364024999988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85283</v>
      </c>
      <c r="E30" s="78">
        <v>1100</v>
      </c>
      <c r="F30" s="78">
        <f>(D30-E30)*0.125</f>
        <v>10522.875</v>
      </c>
      <c r="G30" s="78">
        <v>948.43</v>
      </c>
      <c r="H30" s="78">
        <f t="shared" si="1"/>
        <v>478.271525</v>
      </c>
      <c r="I30" s="78">
        <f t="shared" si="2"/>
        <v>96132.576524999997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84388</v>
      </c>
      <c r="E31" s="78">
        <v>1100</v>
      </c>
      <c r="F31" s="78">
        <f>(D31-E31)*0.125</f>
        <v>10411</v>
      </c>
      <c r="G31" s="78">
        <v>948.43</v>
      </c>
      <c r="H31" s="78">
        <f t="shared" si="1"/>
        <v>473.23714999999999</v>
      </c>
      <c r="I31" s="78">
        <f t="shared" si="2"/>
        <v>95120.667149999994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85338</v>
      </c>
      <c r="E33" s="78">
        <v>1100</v>
      </c>
      <c r="F33" s="78">
        <f t="shared" si="3"/>
        <v>10529.75</v>
      </c>
      <c r="G33" s="78">
        <v>948.43</v>
      </c>
      <c r="H33" s="78">
        <f t="shared" si="1"/>
        <v>478.58089999999999</v>
      </c>
      <c r="I33" s="78">
        <f t="shared" si="2"/>
        <v>96194.760899999994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85338</v>
      </c>
      <c r="E34" s="78">
        <v>1100</v>
      </c>
      <c r="F34" s="78">
        <f t="shared" ref="F34" si="4">(D34-E34)*0.125</f>
        <v>10529.75</v>
      </c>
      <c r="G34" s="78">
        <v>948.43</v>
      </c>
      <c r="H34" s="78">
        <f t="shared" ref="H34" si="5">(D34-E34+F34+G34)*0.005</f>
        <v>478.58089999999999</v>
      </c>
      <c r="I34" s="78">
        <f t="shared" ref="I34" si="6">D34-E34+F34+H34+G34</f>
        <v>96194.760899999994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72100</v>
      </c>
      <c r="E35" s="78">
        <v>1100</v>
      </c>
      <c r="F35" s="78">
        <f>(D35-E35)*0.125</f>
        <v>8875</v>
      </c>
      <c r="G35" s="78">
        <v>948.43</v>
      </c>
      <c r="H35" s="78">
        <f t="shared" si="1"/>
        <v>404.11714999999998</v>
      </c>
      <c r="I35" s="78">
        <f t="shared" si="2"/>
        <v>81227.547149999999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72100</v>
      </c>
      <c r="E36" s="78">
        <v>1100</v>
      </c>
      <c r="F36" s="78">
        <f>(D36-E36)*0.125</f>
        <v>8875</v>
      </c>
      <c r="G36" s="78">
        <v>948.43</v>
      </c>
      <c r="H36" s="78">
        <f t="shared" si="1"/>
        <v>404.11714999999998</v>
      </c>
      <c r="I36" s="78">
        <f t="shared" si="2"/>
        <v>81227.547149999999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89668</v>
      </c>
      <c r="E40" s="78">
        <v>1100</v>
      </c>
      <c r="F40" s="78">
        <f t="shared" ref="F40:F44" si="7">(D40-E40)*0.125</f>
        <v>11071</v>
      </c>
      <c r="G40" s="78">
        <v>948.43</v>
      </c>
      <c r="H40" s="78">
        <f t="shared" ref="H40:H47" si="8">(D40-E40+F40+G40)*0.005</f>
        <v>502.93714999999997</v>
      </c>
      <c r="I40" s="78">
        <f t="shared" ref="I40:I47" si="9">D40-E40+F40+H40+G40</f>
        <v>101090.36714999999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89965</v>
      </c>
      <c r="E41" s="78">
        <v>1100</v>
      </c>
      <c r="F41" s="78">
        <f t="shared" si="7"/>
        <v>11108.125</v>
      </c>
      <c r="G41" s="78">
        <v>948.43</v>
      </c>
      <c r="H41" s="78">
        <f>(D41-E41+F41+G41)*0.005</f>
        <v>504.607775</v>
      </c>
      <c r="I41" s="78">
        <f>D41-E41+F41+H41+G41</f>
        <v>101426.16277499999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89516</v>
      </c>
      <c r="E43" s="78">
        <v>1100</v>
      </c>
      <c r="F43" s="78">
        <f t="shared" si="7"/>
        <v>11052</v>
      </c>
      <c r="G43" s="78">
        <v>948.43</v>
      </c>
      <c r="H43" s="78">
        <f>(D43-E43+F43+G43)*0.005</f>
        <v>502.08214999999996</v>
      </c>
      <c r="I43" s="78">
        <f>D43-E43+F43+H43+G43</f>
        <v>100918.51215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90718</v>
      </c>
      <c r="E44" s="78">
        <v>1100</v>
      </c>
      <c r="F44" s="78">
        <f t="shared" si="7"/>
        <v>11202.25</v>
      </c>
      <c r="G44" s="78">
        <v>948.43</v>
      </c>
      <c r="H44" s="78">
        <f t="shared" si="8"/>
        <v>508.84339999999997</v>
      </c>
      <c r="I44" s="78">
        <f t="shared" si="9"/>
        <v>102277.52339999999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92333</v>
      </c>
      <c r="E47" s="78">
        <v>1100</v>
      </c>
      <c r="F47" s="78">
        <f>(D47-E47)*0.125</f>
        <v>11404.125</v>
      </c>
      <c r="G47" s="78">
        <v>948.43</v>
      </c>
      <c r="H47" s="78">
        <f t="shared" si="8"/>
        <v>517.927775</v>
      </c>
      <c r="I47" s="78">
        <f t="shared" si="9"/>
        <v>104103.482775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90407</v>
      </c>
      <c r="E49" s="78">
        <v>1100</v>
      </c>
      <c r="F49" s="78">
        <f>(D49-E49)*0.125</f>
        <v>11163.375</v>
      </c>
      <c r="G49" s="78">
        <v>948.43</v>
      </c>
      <c r="H49" s="78">
        <f>(D49-E49+F49+G49)*0.005</f>
        <v>507.09402499999999</v>
      </c>
      <c r="I49" s="78">
        <f>D49-E49+F49+H49+G49</f>
        <v>101925.89902499999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90407</v>
      </c>
      <c r="E50" s="78">
        <v>1100</v>
      </c>
      <c r="F50" s="78">
        <f>(D50-E50)*0.125</f>
        <v>11163.375</v>
      </c>
      <c r="G50" s="78">
        <v>948.43</v>
      </c>
      <c r="H50" s="78">
        <f>(D50-E50+F50+G50)*0.005</f>
        <v>507.09402499999999</v>
      </c>
      <c r="I50" s="78">
        <f>D50-E50+F50+H50+G50</f>
        <v>101925.89902499999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94404</v>
      </c>
      <c r="E68" s="78">
        <v>1100</v>
      </c>
      <c r="F68" s="78">
        <f>(D68-E68)*0.125</f>
        <v>11663</v>
      </c>
      <c r="G68" s="78">
        <v>948.43</v>
      </c>
      <c r="H68" s="78">
        <f>(D68-E68+F68+G68)*0.005</f>
        <v>529.57714999999996</v>
      </c>
      <c r="I68" s="78">
        <f>D68-E68+F68+H68+G68</f>
        <v>106445.00714999999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94549</v>
      </c>
      <c r="E69" s="78">
        <v>1100</v>
      </c>
      <c r="F69" s="78">
        <f t="shared" ref="F69:F78" si="10">(D69-E69)*0.125</f>
        <v>11681.125</v>
      </c>
      <c r="G69" s="78">
        <v>948.43</v>
      </c>
      <c r="H69" s="78">
        <f t="shared" ref="H69:H78" si="11">(D69-E69+F69+G69)*0.005</f>
        <v>530.39277500000003</v>
      </c>
      <c r="I69" s="78">
        <f t="shared" ref="I69:I78" si="12">D69-E69+F69+H69+G69</f>
        <v>106608.94777499999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95046</v>
      </c>
      <c r="E70" s="78">
        <v>1100</v>
      </c>
      <c r="F70" s="78">
        <f t="shared" si="10"/>
        <v>11743.25</v>
      </c>
      <c r="G70" s="78">
        <v>948.43</v>
      </c>
      <c r="H70" s="78">
        <f t="shared" si="11"/>
        <v>533.1884</v>
      </c>
      <c r="I70" s="78">
        <f t="shared" si="12"/>
        <v>107170.86839999999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95991</v>
      </c>
      <c r="E71" s="78">
        <v>1100</v>
      </c>
      <c r="F71" s="78">
        <f t="shared" si="10"/>
        <v>11861.375</v>
      </c>
      <c r="G71" s="78">
        <v>948.43</v>
      </c>
      <c r="H71" s="78">
        <f t="shared" si="11"/>
        <v>538.50402499999996</v>
      </c>
      <c r="I71" s="78">
        <f t="shared" si="12"/>
        <v>108239.309025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95590</v>
      </c>
      <c r="E72" s="78">
        <v>1100</v>
      </c>
      <c r="F72" s="78">
        <f t="shared" si="10"/>
        <v>11811.25</v>
      </c>
      <c r="G72" s="78">
        <v>948.43</v>
      </c>
      <c r="H72" s="78">
        <f>(D72-E72+F72+G72)*0.005</f>
        <v>536.24839999999995</v>
      </c>
      <c r="I72" s="78">
        <f>D72-E72+F72+H72+G72</f>
        <v>107785.92839999999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97371</v>
      </c>
      <c r="E73" s="78">
        <v>1100</v>
      </c>
      <c r="F73" s="78">
        <f t="shared" si="10"/>
        <v>12033.875</v>
      </c>
      <c r="G73" s="78">
        <v>948.43</v>
      </c>
      <c r="H73" s="78">
        <f t="shared" si="11"/>
        <v>546.266525</v>
      </c>
      <c r="I73" s="78">
        <f t="shared" si="12"/>
        <v>109799.57152499999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97590</v>
      </c>
      <c r="E74" s="78">
        <v>1100</v>
      </c>
      <c r="F74" s="78">
        <f t="shared" ref="F74" si="13">(D74-E74)*0.125</f>
        <v>12061.25</v>
      </c>
      <c r="G74" s="78">
        <v>948.43</v>
      </c>
      <c r="H74" s="78">
        <f t="shared" ref="H74" si="14">(D74-E74+F74+G74)*0.005</f>
        <v>547.49839999999995</v>
      </c>
      <c r="I74" s="78">
        <f t="shared" ref="I74" si="15">D74-E74+F74+H74+G74</f>
        <v>110047.17839999999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97889</v>
      </c>
      <c r="E75" s="78">
        <v>1100</v>
      </c>
      <c r="F75" s="78">
        <f t="shared" ref="F75" si="16">(D75-E75)*0.125</f>
        <v>12098.625</v>
      </c>
      <c r="G75" s="78">
        <v>948.43</v>
      </c>
      <c r="H75" s="78">
        <f t="shared" ref="H75" si="17">(D75-E75+F75+G75)*0.005</f>
        <v>549.18027499999994</v>
      </c>
      <c r="I75" s="78">
        <f t="shared" ref="I75" si="18">D75-E75+F75+H75+G75</f>
        <v>110385.235275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91113</v>
      </c>
      <c r="E76" s="78">
        <v>0</v>
      </c>
      <c r="F76" s="78">
        <f t="shared" si="10"/>
        <v>11389.125</v>
      </c>
      <c r="G76" s="78">
        <v>948.43</v>
      </c>
      <c r="H76" s="78">
        <f t="shared" si="11"/>
        <v>517.25277499999993</v>
      </c>
      <c r="I76" s="78">
        <f t="shared" si="12"/>
        <v>103967.80777499999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89524</v>
      </c>
      <c r="E77" s="78">
        <v>0</v>
      </c>
      <c r="F77" s="78">
        <f t="shared" si="10"/>
        <v>11190.5</v>
      </c>
      <c r="G77" s="78">
        <v>948.43</v>
      </c>
      <c r="H77" s="78">
        <f t="shared" si="11"/>
        <v>508.31464999999997</v>
      </c>
      <c r="I77" s="78">
        <f t="shared" si="12"/>
        <v>102171.24464999999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90673</v>
      </c>
      <c r="E78" s="78">
        <v>0</v>
      </c>
      <c r="F78" s="78">
        <f t="shared" si="10"/>
        <v>11334.125</v>
      </c>
      <c r="G78" s="78">
        <v>948.43</v>
      </c>
      <c r="H78" s="78">
        <f t="shared" si="11"/>
        <v>514.77777500000002</v>
      </c>
      <c r="I78" s="78">
        <f t="shared" si="12"/>
        <v>103470.33277499999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35" bottom="0.36" header="0.3" footer="0.3"/>
  <pageSetup scale="5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9" workbookViewId="0">
      <selection activeCell="D37" sqref="D37"/>
    </sheetView>
  </sheetViews>
  <sheetFormatPr defaultColWidth="13.140625" defaultRowHeight="1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3.140625" style="2"/>
    <col min="9" max="9" width="24.28515625" style="2" customWidth="1"/>
  </cols>
  <sheetData>
    <row r="1" spans="1:16" ht="48.7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190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78657</v>
      </c>
      <c r="E10" s="78">
        <v>1100</v>
      </c>
      <c r="F10" s="78">
        <f t="shared" ref="F10:F16" si="0">(D10-E10)*0.125</f>
        <v>9694.625</v>
      </c>
      <c r="G10" s="78">
        <v>907.47</v>
      </c>
      <c r="H10" s="78">
        <f t="shared" ref="H10:H33" si="1">(D10-E10+F10+G10)*0.005</f>
        <v>440.79547500000001</v>
      </c>
      <c r="I10" s="78">
        <f t="shared" ref="I10:I33" si="2">D10-E10+F10+H10+G10</f>
        <v>88599.890475000007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78657</v>
      </c>
      <c r="E11" s="78">
        <v>1100</v>
      </c>
      <c r="F11" s="78">
        <f t="shared" si="0"/>
        <v>9694.625</v>
      </c>
      <c r="G11" s="78">
        <v>907.47</v>
      </c>
      <c r="H11" s="78">
        <f t="shared" si="1"/>
        <v>440.79547500000001</v>
      </c>
      <c r="I11" s="78">
        <f t="shared" si="2"/>
        <v>88599.890475000007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79703</v>
      </c>
      <c r="E14" s="78">
        <v>1100</v>
      </c>
      <c r="F14" s="78">
        <f t="shared" si="0"/>
        <v>9825.375</v>
      </c>
      <c r="G14" s="78">
        <v>907.47</v>
      </c>
      <c r="H14" s="78">
        <f t="shared" si="1"/>
        <v>446.67922500000003</v>
      </c>
      <c r="I14" s="78">
        <f t="shared" si="2"/>
        <v>89782.524225000001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82943</v>
      </c>
      <c r="E15" s="78">
        <v>1100</v>
      </c>
      <c r="F15" s="78">
        <f t="shared" si="0"/>
        <v>10230.375</v>
      </c>
      <c r="G15" s="78">
        <v>907.47</v>
      </c>
      <c r="H15" s="78">
        <f t="shared" si="1"/>
        <v>464.904225</v>
      </c>
      <c r="I15" s="78">
        <f t="shared" si="2"/>
        <v>93445.749225000007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80247</v>
      </c>
      <c r="E16" s="78">
        <v>1100</v>
      </c>
      <c r="F16" s="78">
        <f t="shared" si="0"/>
        <v>9893.375</v>
      </c>
      <c r="G16" s="78">
        <v>907.47</v>
      </c>
      <c r="H16" s="78">
        <f t="shared" si="1"/>
        <v>449.73922500000003</v>
      </c>
      <c r="I16" s="78">
        <f t="shared" si="2"/>
        <v>90397.584224999999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83534</v>
      </c>
      <c r="E20" s="78">
        <v>1100</v>
      </c>
      <c r="F20" s="78">
        <f t="shared" ref="F20:F33" si="3">(D20-E20)*0.125</f>
        <v>10304.25</v>
      </c>
      <c r="G20" s="78">
        <v>907.47</v>
      </c>
      <c r="H20" s="78">
        <f t="shared" si="1"/>
        <v>468.22860000000003</v>
      </c>
      <c r="I20" s="78">
        <f t="shared" si="2"/>
        <v>94113.948600000003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89111</v>
      </c>
      <c r="E22" s="78">
        <v>1100</v>
      </c>
      <c r="F22" s="78">
        <f t="shared" si="3"/>
        <v>11001.375</v>
      </c>
      <c r="G22" s="78">
        <v>907.47</v>
      </c>
      <c r="H22" s="78">
        <f t="shared" si="1"/>
        <v>499.59922499999999</v>
      </c>
      <c r="I22" s="78">
        <f t="shared" si="2"/>
        <v>100419.444225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84679</v>
      </c>
      <c r="E23" s="78">
        <v>1100</v>
      </c>
      <c r="F23" s="78">
        <f t="shared" si="3"/>
        <v>10447.375</v>
      </c>
      <c r="G23" s="78">
        <v>907.47</v>
      </c>
      <c r="H23" s="78">
        <f t="shared" si="1"/>
        <v>474.66922500000004</v>
      </c>
      <c r="I23" s="78">
        <f t="shared" si="2"/>
        <v>95408.514225000006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89206</v>
      </c>
      <c r="E24" s="78">
        <v>1100</v>
      </c>
      <c r="F24" s="78">
        <f t="shared" si="3"/>
        <v>11013.25</v>
      </c>
      <c r="G24" s="78">
        <v>907.47</v>
      </c>
      <c r="H24" s="78">
        <f t="shared" si="1"/>
        <v>500.1336</v>
      </c>
      <c r="I24" s="78">
        <f t="shared" si="2"/>
        <v>100526.8536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84295</v>
      </c>
      <c r="E26" s="78">
        <v>1100</v>
      </c>
      <c r="F26" s="78">
        <f t="shared" si="3"/>
        <v>10399.375</v>
      </c>
      <c r="G26" s="78">
        <v>907.47</v>
      </c>
      <c r="H26" s="78">
        <f t="shared" si="1"/>
        <v>472.50922500000001</v>
      </c>
      <c r="I26" s="78">
        <f t="shared" si="2"/>
        <v>94974.354225000003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84723</v>
      </c>
      <c r="E27" s="78">
        <v>1100</v>
      </c>
      <c r="F27" s="78">
        <f t="shared" si="3"/>
        <v>10452.875</v>
      </c>
      <c r="G27" s="78">
        <v>907.47</v>
      </c>
      <c r="H27" s="78">
        <f t="shared" si="1"/>
        <v>474.91672500000004</v>
      </c>
      <c r="I27" s="78">
        <f t="shared" si="2"/>
        <v>95458.261725000004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86520</v>
      </c>
      <c r="E28" s="78">
        <v>1100</v>
      </c>
      <c r="F28" s="78">
        <f>(D28-E28)*0.125</f>
        <v>10677.5</v>
      </c>
      <c r="G28" s="78">
        <v>907.47</v>
      </c>
      <c r="H28" s="78">
        <f t="shared" si="1"/>
        <v>485.02485000000001</v>
      </c>
      <c r="I28" s="78">
        <f t="shared" si="2"/>
        <v>97489.994850000003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85206</v>
      </c>
      <c r="E29" s="78">
        <v>1100</v>
      </c>
      <c r="F29" s="78">
        <f>(D29-E29)*0.125</f>
        <v>10513.25</v>
      </c>
      <c r="G29" s="78">
        <v>907.47</v>
      </c>
      <c r="H29" s="78">
        <f t="shared" si="1"/>
        <v>477.6336</v>
      </c>
      <c r="I29" s="78">
        <f t="shared" si="2"/>
        <v>96004.353600000002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86171</v>
      </c>
      <c r="E33" s="78">
        <v>1100</v>
      </c>
      <c r="F33" s="78">
        <f t="shared" si="3"/>
        <v>10633.875</v>
      </c>
      <c r="G33" s="78">
        <v>907.47</v>
      </c>
      <c r="H33" s="78">
        <f t="shared" si="1"/>
        <v>483.06172500000002</v>
      </c>
      <c r="I33" s="78">
        <f t="shared" si="2"/>
        <v>97095.406725000008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86171</v>
      </c>
      <c r="E34" s="78">
        <v>1100</v>
      </c>
      <c r="F34" s="78">
        <f t="shared" ref="F34" si="4">(D34-E34)*0.125</f>
        <v>10633.875</v>
      </c>
      <c r="G34" s="78">
        <v>907.47</v>
      </c>
      <c r="H34" s="78">
        <f t="shared" ref="H34" si="5">(D34-E34+F34+G34)*0.005</f>
        <v>483.06172500000002</v>
      </c>
      <c r="I34" s="78">
        <f t="shared" ref="I34" si="6">D34-E34+F34+H34+G34</f>
        <v>97095.406725000008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91599</v>
      </c>
      <c r="E43" s="78">
        <v>1100</v>
      </c>
      <c r="F43" s="78">
        <f t="shared" ref="F43:F45" si="7">(D43-E43)*0.125</f>
        <v>11312.375</v>
      </c>
      <c r="G43" s="78">
        <v>907.47</v>
      </c>
      <c r="H43" s="78">
        <f>(D43-E43+F43+G43)*0.005</f>
        <v>513.59422500000005</v>
      </c>
      <c r="I43" s="78">
        <f>D43-E43+F43+H43+G43</f>
        <v>103232.43922499999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91151</v>
      </c>
      <c r="E44" s="78">
        <v>1100</v>
      </c>
      <c r="F44" s="78">
        <f t="shared" si="7"/>
        <v>11256.375</v>
      </c>
      <c r="G44" s="78">
        <v>907.47</v>
      </c>
      <c r="H44" s="78">
        <f t="shared" ref="H44:H47" si="8">(D44-E44+F44+G44)*0.005</f>
        <v>511.07422500000001</v>
      </c>
      <c r="I44" s="78">
        <f t="shared" ref="I44:I47" si="9">D44-E44+F44+H44+G44</f>
        <v>102725.91922500001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92644</v>
      </c>
      <c r="E45" s="78">
        <v>1100</v>
      </c>
      <c r="F45" s="78">
        <f t="shared" si="7"/>
        <v>11443</v>
      </c>
      <c r="G45" s="78">
        <v>907.47</v>
      </c>
      <c r="H45" s="78">
        <f>(D45-E45+F45+G45)*0.005</f>
        <v>519.47235000000001</v>
      </c>
      <c r="I45" s="78">
        <f>D45-E45+F45+H45+G45</f>
        <v>104413.94235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93416</v>
      </c>
      <c r="E47" s="78">
        <v>1100</v>
      </c>
      <c r="F47" s="78">
        <f>(D47-E47)*0.125</f>
        <v>11539.5</v>
      </c>
      <c r="G47" s="78">
        <v>907.47</v>
      </c>
      <c r="H47" s="78">
        <f t="shared" si="8"/>
        <v>523.81484999999998</v>
      </c>
      <c r="I47" s="78">
        <f t="shared" si="9"/>
        <v>105286.78485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90390</v>
      </c>
      <c r="E49" s="78">
        <v>1100</v>
      </c>
      <c r="F49" s="78">
        <f>(D49-E49)*0.125</f>
        <v>11161.25</v>
      </c>
      <c r="G49" s="78">
        <v>907.47</v>
      </c>
      <c r="H49" s="78">
        <f>(D49-E49+F49+G49)*0.005</f>
        <v>506.79360000000003</v>
      </c>
      <c r="I49" s="78">
        <f>D49-E49+F49+H49+G49</f>
        <v>101865.51360000001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90390</v>
      </c>
      <c r="E50" s="78">
        <v>1100</v>
      </c>
      <c r="F50" s="78">
        <f>(D50-E50)*0.125</f>
        <v>11161.25</v>
      </c>
      <c r="G50" s="78">
        <v>907.47</v>
      </c>
      <c r="H50" s="78">
        <f>(D50-E50+F50+G50)*0.005</f>
        <v>506.79360000000003</v>
      </c>
      <c r="I50" s="78">
        <f>D50-E50+F50+H50+G50</f>
        <v>101865.51360000001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95537</v>
      </c>
      <c r="E68" s="78">
        <v>1100</v>
      </c>
      <c r="F68" s="78">
        <f>(D68-E68)*0.125</f>
        <v>11804.625</v>
      </c>
      <c r="G68" s="78">
        <v>907.47</v>
      </c>
      <c r="H68" s="78">
        <f>(D68-E68+F68+G68)*0.005</f>
        <v>535.74547500000006</v>
      </c>
      <c r="I68" s="78">
        <f>D68-E68+F68+H68+G68</f>
        <v>107684.840475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95532</v>
      </c>
      <c r="E69" s="78">
        <v>1100</v>
      </c>
      <c r="F69" s="78">
        <f t="shared" ref="F69:F78" si="10">(D69-E69)*0.125</f>
        <v>11804</v>
      </c>
      <c r="G69" s="78">
        <v>907.47</v>
      </c>
      <c r="H69" s="78">
        <f t="shared" ref="H69:H78" si="11">(D69-E69+F69+G69)*0.005</f>
        <v>535.71735000000001</v>
      </c>
      <c r="I69" s="78">
        <f t="shared" ref="I69:I78" si="12">D69-E69+F69+H69+G69</f>
        <v>107679.18735000001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96029</v>
      </c>
      <c r="E70" s="78">
        <v>1100</v>
      </c>
      <c r="F70" s="78">
        <f t="shared" si="10"/>
        <v>11866.125</v>
      </c>
      <c r="G70" s="78">
        <v>907.47</v>
      </c>
      <c r="H70" s="78">
        <f t="shared" si="11"/>
        <v>538.51297499999998</v>
      </c>
      <c r="I70" s="78">
        <f t="shared" si="12"/>
        <v>108241.10797500001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96874</v>
      </c>
      <c r="E71" s="78">
        <v>1100</v>
      </c>
      <c r="F71" s="78">
        <f t="shared" si="10"/>
        <v>11971.75</v>
      </c>
      <c r="G71" s="78">
        <v>907.47</v>
      </c>
      <c r="H71" s="78">
        <f t="shared" si="11"/>
        <v>543.26610000000005</v>
      </c>
      <c r="I71" s="78">
        <f t="shared" si="12"/>
        <v>109196.48609999999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97523</v>
      </c>
      <c r="E72" s="78">
        <v>1100</v>
      </c>
      <c r="F72" s="78">
        <f t="shared" si="10"/>
        <v>12052.875</v>
      </c>
      <c r="G72" s="78">
        <v>907.47</v>
      </c>
      <c r="H72" s="78">
        <f>(D72-E72+F72+G72)*0.005</f>
        <v>546.91672500000004</v>
      </c>
      <c r="I72" s="78">
        <f>D72-E72+F72+H72+G72</f>
        <v>109930.261725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99304</v>
      </c>
      <c r="E73" s="78">
        <v>1100</v>
      </c>
      <c r="F73" s="78">
        <f t="shared" si="10"/>
        <v>12275.5</v>
      </c>
      <c r="G73" s="78">
        <v>907.47</v>
      </c>
      <c r="H73" s="78">
        <f t="shared" si="11"/>
        <v>556.93484999999998</v>
      </c>
      <c r="I73" s="78">
        <f t="shared" si="12"/>
        <v>111943.90485000001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93046</v>
      </c>
      <c r="E76" s="78">
        <v>0</v>
      </c>
      <c r="F76" s="78">
        <f t="shared" si="10"/>
        <v>11630.75</v>
      </c>
      <c r="G76" s="78">
        <v>907.47</v>
      </c>
      <c r="H76" s="78">
        <f t="shared" si="11"/>
        <v>527.92110000000002</v>
      </c>
      <c r="I76" s="78">
        <f t="shared" si="12"/>
        <v>106112.14110000001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90407</v>
      </c>
      <c r="E77" s="78">
        <v>0</v>
      </c>
      <c r="F77" s="78">
        <f t="shared" si="10"/>
        <v>11300.875</v>
      </c>
      <c r="G77" s="78">
        <v>907.47</v>
      </c>
      <c r="H77" s="78">
        <f t="shared" si="11"/>
        <v>513.07672500000001</v>
      </c>
      <c r="I77" s="78">
        <f t="shared" si="12"/>
        <v>103128.42172500001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91806</v>
      </c>
      <c r="E78" s="78">
        <v>0</v>
      </c>
      <c r="F78" s="78">
        <f t="shared" si="10"/>
        <v>11475.75</v>
      </c>
      <c r="G78" s="78">
        <v>907.47</v>
      </c>
      <c r="H78" s="78">
        <f t="shared" si="11"/>
        <v>520.9461</v>
      </c>
      <c r="I78" s="78">
        <f t="shared" si="12"/>
        <v>104710.1661</v>
      </c>
      <c r="M78" s="283"/>
      <c r="N78" s="283"/>
      <c r="O78" s="283"/>
      <c r="P78" s="283"/>
    </row>
    <row r="79" spans="1:16" s="229" customFormat="1" ht="16.5" thickBot="1">
      <c r="A79" s="477" t="s">
        <v>139</v>
      </c>
      <c r="B79" s="478"/>
      <c r="C79" s="478"/>
      <c r="D79" s="478"/>
      <c r="E79" s="479"/>
      <c r="F79" s="170"/>
      <c r="G79" s="170" t="s">
        <v>191</v>
      </c>
      <c r="H79" s="170"/>
      <c r="I79" s="170"/>
      <c r="M79" s="283"/>
      <c r="N79" s="283"/>
      <c r="O79" s="283"/>
      <c r="P79" s="283"/>
    </row>
    <row r="80" spans="1:16" s="229" customFormat="1" ht="16.5" thickBot="1">
      <c r="A80" s="477" t="s">
        <v>140</v>
      </c>
      <c r="B80" s="479"/>
      <c r="C80" s="175"/>
      <c r="D80" s="480" t="s">
        <v>141</v>
      </c>
      <c r="E80" s="481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6" t="s">
        <v>142</v>
      </c>
      <c r="B81" s="177" t="s">
        <v>143</v>
      </c>
      <c r="C81" s="169"/>
      <c r="D81" s="178" t="s">
        <v>142</v>
      </c>
      <c r="E81" s="178" t="s">
        <v>143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144</v>
      </c>
      <c r="B82" s="180">
        <v>300</v>
      </c>
      <c r="C82" s="169"/>
      <c r="D82" s="120" t="s">
        <v>145</v>
      </c>
      <c r="E82" s="181">
        <v>300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146</v>
      </c>
      <c r="B83" s="180">
        <v>400</v>
      </c>
      <c r="C83" s="169"/>
      <c r="D83" s="120" t="s">
        <v>147</v>
      </c>
      <c r="E83" s="181">
        <v>400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148</v>
      </c>
      <c r="B84" s="180">
        <v>500</v>
      </c>
      <c r="C84" s="169"/>
      <c r="D84" s="120" t="s">
        <v>149</v>
      </c>
      <c r="E84" s="181">
        <v>500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150</v>
      </c>
      <c r="B85" s="180">
        <v>600</v>
      </c>
      <c r="C85" s="169"/>
      <c r="D85" s="120" t="s">
        <v>151</v>
      </c>
      <c r="E85" s="181">
        <v>600</v>
      </c>
      <c r="F85" s="170"/>
      <c r="G85" s="170"/>
      <c r="H85" s="170"/>
      <c r="I85" s="170"/>
    </row>
    <row r="86" spans="1:16" s="229" customFormat="1" ht="15.75">
      <c r="A86" s="179" t="s">
        <v>152</v>
      </c>
      <c r="B86" s="180">
        <v>700</v>
      </c>
      <c r="C86" s="169"/>
      <c r="D86" s="120" t="s">
        <v>153</v>
      </c>
      <c r="E86" s="181">
        <v>700</v>
      </c>
      <c r="F86" s="170"/>
      <c r="G86" s="170"/>
      <c r="H86" s="170"/>
      <c r="I86" s="170"/>
    </row>
    <row r="87" spans="1:16" s="229" customFormat="1" ht="15.75">
      <c r="A87" s="179" t="s">
        <v>154</v>
      </c>
      <c r="B87" s="180">
        <v>800</v>
      </c>
      <c r="C87" s="169"/>
      <c r="D87" s="120" t="s">
        <v>155</v>
      </c>
      <c r="E87" s="181">
        <v>750</v>
      </c>
      <c r="F87" s="170"/>
      <c r="G87" s="170"/>
      <c r="H87" s="170"/>
      <c r="I87" s="170"/>
    </row>
    <row r="88" spans="1:16" s="229" customFormat="1" ht="15.75">
      <c r="A88" s="182" t="s">
        <v>156</v>
      </c>
      <c r="B88" s="183">
        <v>900</v>
      </c>
      <c r="C88" s="169"/>
      <c r="D88" s="120" t="s">
        <v>157</v>
      </c>
      <c r="E88" s="181">
        <v>800</v>
      </c>
      <c r="F88" s="170"/>
      <c r="G88" s="170"/>
      <c r="H88" s="170"/>
      <c r="I88" s="170"/>
    </row>
    <row r="89" spans="1:16" s="229" customFormat="1" ht="15.75">
      <c r="A89" s="163" t="s">
        <v>235</v>
      </c>
      <c r="B89" s="184"/>
      <c r="C89" s="169"/>
      <c r="D89" s="128"/>
      <c r="E89" s="185"/>
      <c r="F89" s="170"/>
      <c r="G89" s="170"/>
      <c r="H89" s="170"/>
      <c r="I89" s="170"/>
    </row>
    <row r="90" spans="1:16" s="229" customFormat="1" ht="15.75">
      <c r="A90" s="186" t="s">
        <v>159</v>
      </c>
      <c r="B90" s="187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A91" s="186" t="s">
        <v>160</v>
      </c>
      <c r="B91" s="187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75" bottom="0.75" header="0.3" footer="0.3"/>
  <pageSetup scale="47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1"/>
  <sheetViews>
    <sheetView topLeftCell="A14" workbookViewId="0">
      <selection activeCell="D36" sqref="D36"/>
    </sheetView>
  </sheetViews>
  <sheetFormatPr defaultColWidth="14.85546875" defaultRowHeight="15"/>
  <cols>
    <col min="1" max="1" width="23.85546875" customWidth="1"/>
    <col min="2" max="2" width="23.28515625" style="1" customWidth="1"/>
    <col min="3" max="3" width="14.85546875" style="2"/>
    <col min="4" max="4" width="20.140625" style="2" customWidth="1"/>
    <col min="5" max="7" width="14.85546875" style="2"/>
    <col min="8" max="8" width="23" style="2" customWidth="1"/>
    <col min="9" max="9" width="24.140625" style="2" customWidth="1"/>
  </cols>
  <sheetData>
    <row r="1" spans="1:16" ht="48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192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70734</v>
      </c>
      <c r="E10" s="78">
        <v>1100</v>
      </c>
      <c r="F10" s="78">
        <f t="shared" ref="F10:F14" si="0">(D10-E10)*0.125</f>
        <v>8704.25</v>
      </c>
      <c r="G10" s="78">
        <v>6081.79</v>
      </c>
      <c r="H10" s="78">
        <f t="shared" ref="H10:H33" si="1">(D10-E10+F10+G10)*0.005</f>
        <v>422.10019999999997</v>
      </c>
      <c r="I10" s="78">
        <f t="shared" ref="I10:I33" si="2">D10-E10+F10+H10+G10</f>
        <v>84842.140199999994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71580</v>
      </c>
      <c r="E14" s="78">
        <v>1100</v>
      </c>
      <c r="F14" s="78">
        <f t="shared" si="0"/>
        <v>8810</v>
      </c>
      <c r="G14" s="78">
        <v>6081.79</v>
      </c>
      <c r="H14" s="78">
        <f t="shared" si="1"/>
        <v>426.85894999999999</v>
      </c>
      <c r="I14" s="78">
        <f t="shared" si="2"/>
        <v>85798.648949999988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81038</v>
      </c>
      <c r="E22" s="78">
        <v>1100</v>
      </c>
      <c r="F22" s="78">
        <f t="shared" ref="F22:F33" si="3">(D22-E22)*0.125</f>
        <v>9992.25</v>
      </c>
      <c r="G22" s="78">
        <v>6081.79</v>
      </c>
      <c r="H22" s="78">
        <f t="shared" si="1"/>
        <v>480.06019999999995</v>
      </c>
      <c r="I22" s="78">
        <f t="shared" si="2"/>
        <v>96492.100200000001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76606</v>
      </c>
      <c r="E23" s="78">
        <v>1100</v>
      </c>
      <c r="F23" s="78">
        <f t="shared" si="3"/>
        <v>9438.25</v>
      </c>
      <c r="G23" s="78">
        <v>6081.79</v>
      </c>
      <c r="H23" s="78">
        <f t="shared" si="1"/>
        <v>455.1302</v>
      </c>
      <c r="I23" s="78">
        <f t="shared" si="2"/>
        <v>91481.170199999993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81733</v>
      </c>
      <c r="E24" s="78">
        <v>1100</v>
      </c>
      <c r="F24" s="78">
        <f t="shared" si="3"/>
        <v>10079.125</v>
      </c>
      <c r="G24" s="78">
        <v>6081.79</v>
      </c>
      <c r="H24" s="78">
        <f t="shared" si="1"/>
        <v>483.96957499999996</v>
      </c>
      <c r="I24" s="78">
        <f t="shared" si="2"/>
        <v>97277.884574999989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77123</v>
      </c>
      <c r="E26" s="78">
        <v>1100</v>
      </c>
      <c r="F26" s="78">
        <f t="shared" si="3"/>
        <v>9502.875</v>
      </c>
      <c r="G26" s="78">
        <v>6081.79</v>
      </c>
      <c r="H26" s="78">
        <f t="shared" si="1"/>
        <v>458.03832499999999</v>
      </c>
      <c r="I26" s="78">
        <f t="shared" si="2"/>
        <v>92065.703324999995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76551</v>
      </c>
      <c r="E27" s="78">
        <v>1100</v>
      </c>
      <c r="F27" s="78">
        <f t="shared" si="3"/>
        <v>9431.375</v>
      </c>
      <c r="G27" s="78">
        <v>6081.79</v>
      </c>
      <c r="H27" s="78">
        <f t="shared" si="1"/>
        <v>454.82082499999996</v>
      </c>
      <c r="I27" s="78">
        <f t="shared" si="2"/>
        <v>91418.985824999996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78997</v>
      </c>
      <c r="E28" s="78">
        <v>1100</v>
      </c>
      <c r="F28" s="78">
        <f>(D28-E28)*0.125</f>
        <v>9737.125</v>
      </c>
      <c r="G28" s="78">
        <v>6081.79</v>
      </c>
      <c r="H28" s="78">
        <f t="shared" si="1"/>
        <v>468.57957499999998</v>
      </c>
      <c r="I28" s="78">
        <f t="shared" si="2"/>
        <v>94184.49457499999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77684</v>
      </c>
      <c r="E29" s="78">
        <v>1100</v>
      </c>
      <c r="F29" s="78">
        <f>(D29-E29)*0.125</f>
        <v>9573</v>
      </c>
      <c r="G29" s="78">
        <v>6081.79</v>
      </c>
      <c r="H29" s="78">
        <f t="shared" si="1"/>
        <v>461.19394999999997</v>
      </c>
      <c r="I29" s="78">
        <f t="shared" si="2"/>
        <v>92699.983949999994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78099</v>
      </c>
      <c r="E33" s="78">
        <v>1100</v>
      </c>
      <c r="F33" s="78">
        <f t="shared" si="3"/>
        <v>9624.875</v>
      </c>
      <c r="G33" s="78">
        <v>6081.79</v>
      </c>
      <c r="H33" s="78">
        <f t="shared" si="1"/>
        <v>463.528325</v>
      </c>
      <c r="I33" s="78">
        <f t="shared" si="2"/>
        <v>93169.193325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78099</v>
      </c>
      <c r="E34" s="78">
        <v>1100</v>
      </c>
      <c r="F34" s="78">
        <f t="shared" ref="F34" si="4">(D34-E34)*0.125</f>
        <v>9624.875</v>
      </c>
      <c r="G34" s="78">
        <v>6081.79</v>
      </c>
      <c r="H34" s="78">
        <f t="shared" ref="H34" si="5">(D34-E34+F34+G34)*0.005</f>
        <v>463.528325</v>
      </c>
      <c r="I34" s="78">
        <f t="shared" ref="I34" si="6">D34-E34+F34+H34+G34</f>
        <v>93169.193325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83" customFormat="1" ht="16.5" thickBot="1">
      <c r="A36" s="163"/>
      <c r="B36" s="127"/>
      <c r="C36" s="164"/>
      <c r="D36" s="129"/>
      <c r="E36" s="129"/>
      <c r="F36" s="129"/>
      <c r="G36" s="78"/>
      <c r="H36" s="129"/>
      <c r="I36" s="129"/>
      <c r="IC36" s="229"/>
    </row>
    <row r="37" spans="1:237" s="229" customFormat="1" ht="15.75">
      <c r="A37" s="486" t="s">
        <v>66</v>
      </c>
      <c r="B37" s="487"/>
      <c r="C37" s="487"/>
      <c r="D37" s="487"/>
      <c r="E37" s="487"/>
      <c r="F37" s="487"/>
      <c r="G37" s="487"/>
      <c r="H37" s="487"/>
      <c r="I37" s="488"/>
      <c r="M37" s="283"/>
      <c r="N37" s="283"/>
      <c r="O37" s="283"/>
      <c r="P37" s="283"/>
    </row>
    <row r="38" spans="1:237" s="287" customFormat="1" ht="15.75">
      <c r="A38" s="489" t="s">
        <v>7</v>
      </c>
      <c r="B38" s="489"/>
      <c r="C38" s="165" t="s">
        <v>8</v>
      </c>
      <c r="D38" s="165" t="s">
        <v>9</v>
      </c>
      <c r="E38" s="165" t="s">
        <v>10</v>
      </c>
      <c r="F38" s="165" t="s">
        <v>11</v>
      </c>
      <c r="G38" s="165" t="s">
        <v>12</v>
      </c>
      <c r="H38" s="165" t="s">
        <v>13</v>
      </c>
      <c r="I38" s="165" t="s">
        <v>14</v>
      </c>
      <c r="M38" s="163"/>
      <c r="N38" s="163"/>
      <c r="O38" s="163"/>
      <c r="P38" s="163"/>
    </row>
    <row r="39" spans="1:237" s="175" customFormat="1" ht="15.75">
      <c r="A39" s="90" t="s">
        <v>26</v>
      </c>
      <c r="B39" s="91" t="s">
        <v>67</v>
      </c>
      <c r="C39" s="115" t="s">
        <v>68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237" s="175" customFormat="1" ht="15.75">
      <c r="A40" s="90" t="s">
        <v>69</v>
      </c>
      <c r="B40" s="91" t="s">
        <v>70</v>
      </c>
      <c r="C40" s="115" t="s">
        <v>71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229" customFormat="1" ht="15.75">
      <c r="A42" s="90" t="s">
        <v>75</v>
      </c>
      <c r="B42" s="91" t="s">
        <v>76</v>
      </c>
      <c r="C42" s="115" t="s">
        <v>77</v>
      </c>
      <c r="D42" s="78">
        <v>84376</v>
      </c>
      <c r="E42" s="78">
        <v>1100</v>
      </c>
      <c r="F42" s="78">
        <f t="shared" ref="F42:F44" si="7">(D42-E42)*0.125</f>
        <v>10409.5</v>
      </c>
      <c r="G42" s="78">
        <v>6081.79</v>
      </c>
      <c r="H42" s="78">
        <f>(D42-E42+F42+G42)*0.005</f>
        <v>498.83644999999996</v>
      </c>
      <c r="I42" s="78">
        <f>D42-E42+F42+H42+G42</f>
        <v>100266.12645</v>
      </c>
      <c r="M42" s="283"/>
      <c r="N42" s="283"/>
      <c r="O42" s="283"/>
      <c r="P42" s="283"/>
    </row>
    <row r="43" spans="1:237" s="284" customFormat="1" ht="15.75">
      <c r="A43" s="90" t="s">
        <v>75</v>
      </c>
      <c r="B43" s="91" t="s">
        <v>78</v>
      </c>
      <c r="C43" s="115" t="s">
        <v>43</v>
      </c>
      <c r="D43" s="78">
        <v>85429</v>
      </c>
      <c r="E43" s="78">
        <v>1100</v>
      </c>
      <c r="F43" s="78">
        <f t="shared" si="7"/>
        <v>10541.125</v>
      </c>
      <c r="G43" s="78">
        <v>6081.79</v>
      </c>
      <c r="H43" s="78">
        <f t="shared" ref="H43" si="8">(D43-E43+F43+G43)*0.005</f>
        <v>504.75957499999998</v>
      </c>
      <c r="I43" s="78">
        <f t="shared" ref="I43" si="9">D43-E43+F43+H43+G43</f>
        <v>101456.674575</v>
      </c>
      <c r="M43" s="286"/>
      <c r="N43" s="286"/>
      <c r="O43" s="286"/>
      <c r="P43" s="286"/>
    </row>
    <row r="44" spans="1:237" s="229" customFormat="1" ht="15.75">
      <c r="A44" s="90" t="s">
        <v>79</v>
      </c>
      <c r="B44" s="91" t="s">
        <v>80</v>
      </c>
      <c r="C44" s="115" t="s">
        <v>43</v>
      </c>
      <c r="D44" s="78">
        <v>87621</v>
      </c>
      <c r="E44" s="78">
        <v>1100</v>
      </c>
      <c r="F44" s="78">
        <f t="shared" si="7"/>
        <v>10815.125</v>
      </c>
      <c r="G44" s="78">
        <v>6081.79</v>
      </c>
      <c r="H44" s="78">
        <f>(D44-E44+F44+G44)*0.005</f>
        <v>517.08957499999997</v>
      </c>
      <c r="I44" s="78">
        <f>D44-E44+F44+H44+G44</f>
        <v>103935.004575</v>
      </c>
      <c r="M44" s="283"/>
      <c r="N44" s="283"/>
      <c r="O44" s="283"/>
      <c r="P44" s="283"/>
    </row>
    <row r="45" spans="1:237" s="229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82</v>
      </c>
      <c r="B46" s="91" t="s">
        <v>83</v>
      </c>
      <c r="C46" s="115" t="s">
        <v>84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84" customFormat="1" ht="15.75">
      <c r="A48" s="90" t="s">
        <v>94</v>
      </c>
      <c r="B48" s="91" t="s">
        <v>95</v>
      </c>
      <c r="C48" s="119" t="s">
        <v>96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84" customFormat="1" ht="15.75">
      <c r="A49" s="90" t="s">
        <v>94</v>
      </c>
      <c r="B49" s="91" t="s">
        <v>97</v>
      </c>
      <c r="C49" s="119" t="s">
        <v>98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29" customFormat="1" ht="15.75">
      <c r="A50" s="90" t="s">
        <v>99</v>
      </c>
      <c r="B50" s="91" t="s">
        <v>100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99</v>
      </c>
      <c r="B51" s="91" t="s">
        <v>102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105</v>
      </c>
      <c r="B52" s="91" t="s">
        <v>106</v>
      </c>
      <c r="C52" s="119" t="s">
        <v>107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109</v>
      </c>
      <c r="C53" s="119" t="s">
        <v>110</v>
      </c>
      <c r="D53" s="167"/>
      <c r="E53" s="167"/>
      <c r="F53" s="78"/>
      <c r="G53" s="78"/>
      <c r="H53" s="167"/>
      <c r="I53" s="167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111</v>
      </c>
      <c r="C54" s="92" t="s">
        <v>98</v>
      </c>
      <c r="D54" s="78"/>
      <c r="E54" s="78"/>
      <c r="F54" s="78"/>
      <c r="G54" s="78"/>
      <c r="H54" s="78"/>
      <c r="I54" s="78"/>
      <c r="M54" s="283"/>
      <c r="N54" s="283"/>
      <c r="O54" s="283"/>
      <c r="P54" s="283"/>
    </row>
    <row r="55" spans="1:16" s="287" customFormat="1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78"/>
      <c r="M55" s="163"/>
      <c r="N55" s="163"/>
      <c r="O55" s="163"/>
      <c r="P55" s="163"/>
    </row>
    <row r="56" spans="1:16" s="229" customFormat="1" ht="15.75">
      <c r="A56" s="90" t="s">
        <v>85</v>
      </c>
      <c r="B56" s="91" t="s">
        <v>86</v>
      </c>
      <c r="C56" s="115" t="s">
        <v>87</v>
      </c>
      <c r="D56" s="78"/>
      <c r="E56" s="78"/>
      <c r="F56" s="78"/>
      <c r="G56" s="78"/>
      <c r="H56" s="78"/>
      <c r="I56" s="78"/>
      <c r="M56" s="283"/>
      <c r="N56" s="283"/>
      <c r="O56" s="283"/>
      <c r="P56" s="283"/>
    </row>
    <row r="57" spans="1:16" s="284" customFormat="1" ht="15.75">
      <c r="A57" s="90" t="s">
        <v>88</v>
      </c>
      <c r="B57" s="91" t="s">
        <v>89</v>
      </c>
      <c r="C57" s="115" t="s">
        <v>90</v>
      </c>
      <c r="D57" s="82"/>
      <c r="E57" s="78"/>
      <c r="F57" s="78"/>
      <c r="G57" s="78"/>
      <c r="H57" s="78"/>
      <c r="I57" s="78"/>
    </row>
    <row r="58" spans="1:16" s="229" customFormat="1" ht="15.75">
      <c r="A58" s="90" t="s">
        <v>63</v>
      </c>
      <c r="B58" s="91" t="s">
        <v>112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113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115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114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116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21" t="s">
        <v>63</v>
      </c>
      <c r="B63" s="122" t="s">
        <v>117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446" t="s">
        <v>118</v>
      </c>
      <c r="B64" s="447"/>
      <c r="C64" s="447"/>
      <c r="D64" s="447"/>
      <c r="E64" s="447"/>
      <c r="F64" s="447"/>
      <c r="G64" s="447"/>
      <c r="H64" s="447"/>
      <c r="I64" s="448"/>
      <c r="M64" s="283"/>
      <c r="N64" s="283"/>
      <c r="O64" s="283"/>
      <c r="P64" s="283"/>
    </row>
    <row r="65" spans="1:16" s="229" customFormat="1" ht="15.75">
      <c r="A65" s="476" t="s">
        <v>7</v>
      </c>
      <c r="B65" s="476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77" t="s">
        <v>139</v>
      </c>
      <c r="B77" s="478"/>
      <c r="C77" s="478"/>
      <c r="D77" s="478"/>
      <c r="E77" s="479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77" t="s">
        <v>140</v>
      </c>
      <c r="B78" s="479"/>
      <c r="C78" s="175"/>
      <c r="D78" s="480" t="s">
        <v>141</v>
      </c>
      <c r="E78" s="481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229" customFormat="1" ht="15.75">
      <c r="A88" s="186" t="s">
        <v>159</v>
      </c>
      <c r="B88" s="187"/>
      <c r="C88" s="188"/>
      <c r="D88" s="188"/>
      <c r="E88" s="188"/>
      <c r="F88" s="188"/>
      <c r="G88" s="188"/>
      <c r="H88" s="188"/>
      <c r="I88" s="188"/>
    </row>
    <row r="89" spans="1:16" s="229" customFormat="1" ht="15.75">
      <c r="A89" s="186" t="s">
        <v>160</v>
      </c>
      <c r="B89" s="187"/>
      <c r="C89" s="188"/>
      <c r="D89" s="188"/>
      <c r="E89" s="188"/>
      <c r="F89" s="188"/>
      <c r="G89" s="188"/>
      <c r="H89" s="188"/>
      <c r="I89" s="188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22" bottom="0.17" header="0.3" footer="0.3"/>
  <pageSetup scale="54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4"/>
  <sheetViews>
    <sheetView topLeftCell="A7" workbookViewId="0">
      <selection activeCell="D21" sqref="D21"/>
    </sheetView>
  </sheetViews>
  <sheetFormatPr defaultColWidth="14.85546875" defaultRowHeight="15"/>
  <cols>
    <col min="1" max="1" width="27.7109375" customWidth="1"/>
    <col min="2" max="2" width="23.85546875" style="1" customWidth="1"/>
    <col min="3" max="3" width="14.85546875" style="2"/>
    <col min="4" max="4" width="29.42578125" style="2" customWidth="1"/>
    <col min="5" max="5" width="14.85546875" style="2"/>
    <col min="6" max="6" width="17.28515625" style="2" customWidth="1"/>
    <col min="7" max="8" width="14.85546875" style="2"/>
    <col min="9" max="9" width="27.5703125" style="2" customWidth="1"/>
  </cols>
  <sheetData>
    <row r="1" spans="1:15" ht="51.7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5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5">
      <c r="A3" s="449"/>
      <c r="B3" s="475" t="s">
        <v>239</v>
      </c>
      <c r="C3" s="475"/>
      <c r="D3" s="475"/>
      <c r="E3" s="475"/>
      <c r="F3" s="475"/>
      <c r="G3" s="475"/>
      <c r="H3" s="475"/>
      <c r="I3" s="449"/>
    </row>
    <row r="4" spans="1:15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5" ht="15.75" thickBot="1"/>
    <row r="6" spans="1:15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193</v>
      </c>
    </row>
    <row r="7" spans="1:15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5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5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5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78">
        <v>76518</v>
      </c>
      <c r="E20" s="78">
        <v>1100</v>
      </c>
      <c r="F20" s="78">
        <f t="shared" ref="F20" si="0">(D20-E20)*0.125</f>
        <v>9427.25</v>
      </c>
      <c r="G20" s="78">
        <v>5218.5</v>
      </c>
      <c r="H20" s="78">
        <f t="shared" ref="H20" si="1">(D20-E20+F20+G20)*0.005</f>
        <v>450.31875000000002</v>
      </c>
      <c r="I20" s="78">
        <f t="shared" ref="I20" si="2">D20-E20+F20+H20+G20</f>
        <v>90514.068750000006</v>
      </c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L32" s="282"/>
      <c r="M32" s="283"/>
      <c r="N32" s="283"/>
      <c r="O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L33" s="285"/>
      <c r="M33" s="286"/>
      <c r="N33" s="286"/>
      <c r="O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L34" s="282"/>
      <c r="M34" s="283"/>
      <c r="N34" s="283"/>
      <c r="O34" s="283"/>
    </row>
    <row r="35" spans="1:236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L35" s="283"/>
      <c r="M35" s="283"/>
      <c r="N35" s="283"/>
      <c r="O35" s="283"/>
    </row>
    <row r="36" spans="1:236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L36" s="283"/>
      <c r="M36" s="283"/>
      <c r="N36" s="283"/>
      <c r="O36" s="283"/>
    </row>
    <row r="37" spans="1:236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B37" s="229"/>
    </row>
    <row r="38" spans="1:236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L38" s="283"/>
      <c r="M38" s="283"/>
      <c r="N38" s="283"/>
      <c r="O38" s="283"/>
    </row>
    <row r="39" spans="1:236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L39" s="163"/>
      <c r="M39" s="163"/>
      <c r="N39" s="163"/>
      <c r="O39" s="163"/>
    </row>
    <row r="40" spans="1:236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78">
        <v>87850</v>
      </c>
      <c r="E47" s="78">
        <v>1100</v>
      </c>
      <c r="F47" s="78">
        <f>(D47-E47)*0.125</f>
        <v>10843.75</v>
      </c>
      <c r="G47" s="78">
        <v>5218.5</v>
      </c>
      <c r="H47" s="78">
        <f t="shared" ref="H47" si="3">(D47-E47+F47+G47)*0.005</f>
        <v>514.06124999999997</v>
      </c>
      <c r="I47" s="78">
        <f t="shared" ref="I47" si="4">D47-E47+F47+H47+G47</f>
        <v>103326.31125</v>
      </c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L55" s="283"/>
      <c r="M55" s="283"/>
      <c r="N55" s="283"/>
      <c r="O55" s="283"/>
    </row>
    <row r="56" spans="1:15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5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L65" s="283"/>
      <c r="M65" s="283"/>
      <c r="N65" s="283"/>
      <c r="O65" s="283"/>
    </row>
    <row r="66" spans="1:15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L66" s="283"/>
      <c r="M66" s="283"/>
      <c r="N66" s="283"/>
      <c r="O66" s="283"/>
    </row>
    <row r="67" spans="1:15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L72" s="288"/>
      <c r="M72" s="288"/>
      <c r="N72" s="288"/>
      <c r="O72" s="288"/>
    </row>
    <row r="73" spans="1:15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L79" s="283"/>
      <c r="M79" s="283"/>
      <c r="N79" s="283"/>
      <c r="O79" s="283"/>
    </row>
    <row r="80" spans="1:15" s="229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L80" s="283"/>
      <c r="M80" s="283"/>
      <c r="N80" s="283"/>
      <c r="O80" s="283"/>
    </row>
    <row r="81" spans="1:15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5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5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5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5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5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5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5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5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5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5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3" top="0.35" bottom="0.32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2" workbookViewId="0">
      <selection activeCell="D21" sqref="D21"/>
    </sheetView>
  </sheetViews>
  <sheetFormatPr defaultColWidth="14.85546875" defaultRowHeight="15"/>
  <cols>
    <col min="1" max="1" width="23.5703125" customWidth="1"/>
    <col min="2" max="2" width="23.85546875" style="1" customWidth="1"/>
    <col min="3" max="3" width="21.28515625" style="2" customWidth="1"/>
    <col min="4" max="4" width="24.8554687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3.140625" style="2" customWidth="1"/>
  </cols>
  <sheetData>
    <row r="1" spans="1:16" ht="46.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 ht="15.75">
      <c r="A3" s="449"/>
      <c r="B3" s="522" t="s">
        <v>242</v>
      </c>
      <c r="C3" s="522"/>
      <c r="D3" s="522"/>
      <c r="E3" s="522"/>
      <c r="F3" s="522"/>
      <c r="G3" s="522"/>
      <c r="H3" s="522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194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77305</v>
      </c>
      <c r="E20" s="78">
        <v>1100</v>
      </c>
      <c r="F20" s="78">
        <f t="shared" ref="F20" si="0">(D20-E20)*0.125</f>
        <v>9525.625</v>
      </c>
      <c r="G20" s="78">
        <v>5168.9399999999996</v>
      </c>
      <c r="H20" s="78">
        <f t="shared" ref="H20" si="1">(D20-E20+F20+G20)*0.005</f>
        <v>454.49782500000003</v>
      </c>
      <c r="I20" s="78">
        <f t="shared" ref="I20" si="2">D20-E20+F20+H20+G20</f>
        <v>91354.062825000001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89088</v>
      </c>
      <c r="E47" s="78">
        <v>1100</v>
      </c>
      <c r="F47" s="78">
        <f>(D47-E47)*0.125</f>
        <v>10998.5</v>
      </c>
      <c r="G47" s="78">
        <v>5168.9399999999996</v>
      </c>
      <c r="H47" s="78">
        <f t="shared" ref="H47" si="3">(D47-E47+F47+G47)*0.005</f>
        <v>520.77719999999999</v>
      </c>
      <c r="I47" s="78">
        <f t="shared" ref="I47" si="4">D47-E47+F47+H47+G47</f>
        <v>104676.2172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3" bottom="0.75" header="0.3" footer="0.3"/>
  <pageSetup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6" workbookViewId="0">
      <selection activeCell="D21" sqref="D21"/>
    </sheetView>
  </sheetViews>
  <sheetFormatPr defaultColWidth="14.85546875" defaultRowHeight="18" customHeight="1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8" customHeight="1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 ht="18" customHeight="1">
      <c r="A3" s="449"/>
      <c r="B3" s="522" t="s">
        <v>242</v>
      </c>
      <c r="C3" s="522"/>
      <c r="D3" s="522"/>
      <c r="E3" s="522"/>
      <c r="F3" s="522"/>
      <c r="G3" s="522"/>
      <c r="H3" s="522"/>
      <c r="I3" s="449"/>
    </row>
    <row r="4" spans="1:16" ht="18" customHeight="1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8" customHeight="1" thickBot="1"/>
    <row r="6" spans="1:16" ht="18" customHeight="1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195</v>
      </c>
    </row>
    <row r="7" spans="1:16" ht="18" customHeight="1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18" customHeight="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 ht="18" customHeigh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8" customHeight="1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8" customHeight="1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8" customHeight="1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8" customHeight="1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8" customHeigh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8" customHeight="1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8" customHeight="1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8" customHeigh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8" customHeigh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8" customHeigh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8" customHeight="1">
      <c r="A20" s="90" t="s">
        <v>28</v>
      </c>
      <c r="B20" s="91" t="s">
        <v>29</v>
      </c>
      <c r="C20" s="92" t="s">
        <v>19</v>
      </c>
      <c r="D20" s="78">
        <v>79144</v>
      </c>
      <c r="E20" s="78">
        <v>1100</v>
      </c>
      <c r="F20" s="78">
        <f t="shared" ref="F20" si="0">(D20-E20)*0.125</f>
        <v>9755.5</v>
      </c>
      <c r="G20" s="78">
        <v>3491.94</v>
      </c>
      <c r="H20" s="78">
        <f t="shared" ref="H20" si="1">(D20-E20+F20+G20)*0.005</f>
        <v>456.4572</v>
      </c>
      <c r="I20" s="78">
        <f t="shared" ref="I20" si="2">D20-E20+F20+H20+G20</f>
        <v>91747.897200000007</v>
      </c>
      <c r="M20" s="283"/>
      <c r="N20" s="283"/>
      <c r="O20" s="283"/>
      <c r="P20" s="283"/>
    </row>
    <row r="21" spans="1:16" s="229" customFormat="1" ht="18" customHeigh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8" customHeigh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8" customHeigh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8" customHeigh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8" customHeigh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8" customHeigh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8" customHeigh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8" customHeigh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8" customHeigh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8" customHeigh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8" customHeigh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8" customHeigh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8" customHeigh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8" customHeigh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8" customHeigh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8" customHeigh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8" customHeight="1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8" customHeight="1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8" customHeight="1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8" customHeight="1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8" customHeight="1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8" customHeigh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8" customHeigh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8" customHeigh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8" customHeigh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8" customHeigh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8" customHeight="1">
      <c r="A47" s="90" t="s">
        <v>82</v>
      </c>
      <c r="B47" s="91" t="s">
        <v>83</v>
      </c>
      <c r="C47" s="115" t="s">
        <v>84</v>
      </c>
      <c r="D47" s="78">
        <v>89377</v>
      </c>
      <c r="E47" s="78">
        <v>1100</v>
      </c>
      <c r="F47" s="78">
        <f>(D47-E47)*0.125</f>
        <v>11034.625</v>
      </c>
      <c r="G47" s="78">
        <v>3491.94</v>
      </c>
      <c r="H47" s="78">
        <f t="shared" ref="H47" si="3">(D47-E47+F47+G47)*0.005</f>
        <v>514.01782500000002</v>
      </c>
      <c r="I47" s="78">
        <f t="shared" ref="I47" si="4">D47-E47+F47+H47+G47</f>
        <v>103317.582825</v>
      </c>
      <c r="M47" s="283"/>
      <c r="N47" s="283"/>
      <c r="O47" s="283"/>
      <c r="P47" s="283"/>
    </row>
    <row r="48" spans="1:237" s="229" customFormat="1" ht="18" customHeigh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8" customHeight="1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8" customHeight="1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8" customHeigh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8" customHeigh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8" customHeigh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8" customHeigh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8" customHeigh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8" customHeigh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8" customHeigh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8" customHeigh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8" customHeigh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8" customHeigh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8" customHeigh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8" customHeigh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8" customHeigh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8" customHeight="1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8" customHeight="1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8" customHeight="1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8" customHeight="1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8" customHeigh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8" customHeigh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8" customHeigh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8" customHeight="1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8" customHeight="1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ht="18" customHeigh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8" customHeigh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8" customHeigh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8" customHeigh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8" customHeigh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8" customHeight="1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8" customHeight="1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8" customHeight="1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8" customHeight="1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8" customHeigh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36" t="s">
        <v>254</v>
      </c>
      <c r="H82" s="136"/>
      <c r="I82" s="136"/>
      <c r="M82" s="283"/>
      <c r="N82" s="283"/>
      <c r="O82" s="283"/>
      <c r="P82" s="283"/>
    </row>
    <row r="83" spans="1:16" s="229" customFormat="1" ht="18" customHeigh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8" customHeigh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8" customHeigh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8" customHeigh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8" customHeigh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8" customHeigh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8" customHeigh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8" customHeight="1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8" customHeight="1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8" customHeight="1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ht="18" customHeigh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ht="18" customHeigh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ht="18" customHeigh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ht="18" customHeigh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ht="18" customHeigh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ht="18" customHeight="1">
      <c r="B98" s="189"/>
      <c r="C98" s="190"/>
      <c r="D98" s="190"/>
      <c r="E98" s="190"/>
      <c r="F98" s="190"/>
      <c r="G98" s="190"/>
      <c r="H98" s="190"/>
      <c r="I98" s="190"/>
    </row>
    <row r="104" spans="1:9" ht="18" customHeight="1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2" bottom="0.36" header="0.3" footer="0.3"/>
  <pageSetup scale="4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6" workbookViewId="0">
      <selection activeCell="D37" sqref="D37"/>
    </sheetView>
  </sheetViews>
  <sheetFormatPr defaultColWidth="14.85546875" defaultRowHeight="15"/>
  <cols>
    <col min="1" max="1" width="30.42578125" customWidth="1"/>
    <col min="2" max="2" width="20" style="1" customWidth="1"/>
    <col min="3" max="3" width="18.5703125" style="2" customWidth="1"/>
    <col min="4" max="4" width="24.28515625" style="2" customWidth="1"/>
    <col min="5" max="5" width="20.42578125" style="2" customWidth="1"/>
    <col min="6" max="6" width="17.42578125" style="2" customWidth="1"/>
    <col min="7" max="7" width="18.85546875" style="2" customWidth="1"/>
    <col min="8" max="8" width="19.85546875" style="2" customWidth="1"/>
    <col min="9" max="9" width="29.85546875" style="2" customWidth="1"/>
  </cols>
  <sheetData>
    <row r="1" spans="1:16" ht="53.2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 ht="15.75">
      <c r="A3" s="449"/>
      <c r="B3" s="522" t="s">
        <v>242</v>
      </c>
      <c r="C3" s="522"/>
      <c r="D3" s="522"/>
      <c r="E3" s="522"/>
      <c r="F3" s="522"/>
      <c r="G3" s="522"/>
      <c r="H3" s="522"/>
      <c r="I3" s="449"/>
    </row>
    <row r="4" spans="1:16" ht="15.75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 ht="15.75" thickBot="1"/>
    <row r="6" spans="1:16">
      <c r="A6" s="453" t="s">
        <v>161</v>
      </c>
      <c r="B6" s="454"/>
      <c r="C6" s="454"/>
      <c r="D6" s="454"/>
      <c r="E6" s="454"/>
      <c r="F6" s="454"/>
      <c r="G6" s="454"/>
      <c r="H6" s="482"/>
      <c r="I6" s="14" t="s">
        <v>196</v>
      </c>
    </row>
    <row r="7" spans="1:16" ht="15.75" thickBot="1">
      <c r="A7" s="455"/>
      <c r="B7" s="456"/>
      <c r="C7" s="456"/>
      <c r="D7" s="456"/>
      <c r="E7" s="456"/>
      <c r="F7" s="456"/>
      <c r="G7" s="456"/>
      <c r="H7" s="483"/>
      <c r="I7" s="4" t="s">
        <v>272</v>
      </c>
    </row>
    <row r="8" spans="1:16" ht="21" thickBot="1">
      <c r="A8" s="457" t="s">
        <v>6</v>
      </c>
      <c r="B8" s="458"/>
      <c r="C8" s="458"/>
      <c r="D8" s="458"/>
      <c r="E8" s="458"/>
      <c r="F8" s="458"/>
      <c r="G8" s="458"/>
      <c r="H8" s="458"/>
      <c r="I8" s="484"/>
    </row>
    <row r="9" spans="1:16" s="7" customFormat="1">
      <c r="A9" s="461" t="s">
        <v>7</v>
      </c>
      <c r="B9" s="461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78934</v>
      </c>
      <c r="E10" s="78">
        <v>1100</v>
      </c>
      <c r="F10" s="78">
        <f t="shared" ref="F10:F15" si="0">(D10-E10)*0.125</f>
        <v>9729.25</v>
      </c>
      <c r="G10" s="78">
        <v>1722.25</v>
      </c>
      <c r="H10" s="78">
        <f t="shared" ref="H10:H33" si="1">(D10-E10+F10+G10)*0.005</f>
        <v>446.42750000000001</v>
      </c>
      <c r="I10" s="78">
        <f t="shared" ref="I10:I33" si="2">D10-E10+F10+H10+G10</f>
        <v>89731.927500000005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78934</v>
      </c>
      <c r="E11" s="78">
        <v>1100</v>
      </c>
      <c r="F11" s="78">
        <f t="shared" si="0"/>
        <v>9729.25</v>
      </c>
      <c r="G11" s="78">
        <v>1722.25</v>
      </c>
      <c r="H11" s="78">
        <f t="shared" si="1"/>
        <v>446.42750000000001</v>
      </c>
      <c r="I11" s="78">
        <f t="shared" si="2"/>
        <v>89731.927500000005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80330</v>
      </c>
      <c r="E14" s="78">
        <v>1100</v>
      </c>
      <c r="F14" s="78">
        <f t="shared" si="0"/>
        <v>9903.75</v>
      </c>
      <c r="G14" s="78">
        <v>1722.25</v>
      </c>
      <c r="H14" s="78">
        <f t="shared" si="1"/>
        <v>454.28000000000003</v>
      </c>
      <c r="I14" s="78">
        <f t="shared" si="2"/>
        <v>91310.28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82740</v>
      </c>
      <c r="E15" s="78">
        <v>1100</v>
      </c>
      <c r="F15" s="78">
        <f t="shared" si="0"/>
        <v>10205</v>
      </c>
      <c r="G15" s="78">
        <v>1722.25</v>
      </c>
      <c r="H15" s="78">
        <f t="shared" si="1"/>
        <v>467.83625000000001</v>
      </c>
      <c r="I15" s="78">
        <f t="shared" si="2"/>
        <v>94035.086249999993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88888</v>
      </c>
      <c r="E22" s="78">
        <v>1100</v>
      </c>
      <c r="F22" s="78">
        <f t="shared" ref="F22:F33" si="3">(D22-E22)*0.125</f>
        <v>10973.5</v>
      </c>
      <c r="G22" s="78">
        <v>1722.25</v>
      </c>
      <c r="H22" s="78">
        <f t="shared" si="1"/>
        <v>502.41874999999999</v>
      </c>
      <c r="I22" s="78">
        <f t="shared" si="2"/>
        <v>100986.16875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84756</v>
      </c>
      <c r="E23" s="78">
        <v>1100</v>
      </c>
      <c r="F23" s="78">
        <f t="shared" si="3"/>
        <v>10457</v>
      </c>
      <c r="G23" s="78">
        <v>1722.25</v>
      </c>
      <c r="H23" s="78">
        <f t="shared" si="1"/>
        <v>479.17624999999998</v>
      </c>
      <c r="I23" s="78">
        <f t="shared" si="2"/>
        <v>96314.426250000004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89283</v>
      </c>
      <c r="E24" s="78">
        <v>1100</v>
      </c>
      <c r="F24" s="78">
        <f t="shared" si="3"/>
        <v>11022.875</v>
      </c>
      <c r="G24" s="78">
        <v>1722.25</v>
      </c>
      <c r="H24" s="78">
        <f t="shared" si="1"/>
        <v>504.640625</v>
      </c>
      <c r="I24" s="78">
        <f t="shared" si="2"/>
        <v>101432.765625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84123</v>
      </c>
      <c r="E26" s="78">
        <v>1100</v>
      </c>
      <c r="F26" s="78">
        <f t="shared" si="3"/>
        <v>10377.875</v>
      </c>
      <c r="G26" s="78">
        <v>1722.25</v>
      </c>
      <c r="H26" s="78">
        <f t="shared" si="1"/>
        <v>475.61562500000002</v>
      </c>
      <c r="I26" s="78">
        <f t="shared" si="2"/>
        <v>95598.740625000006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84751</v>
      </c>
      <c r="E27" s="78">
        <v>1100</v>
      </c>
      <c r="F27" s="78">
        <f t="shared" si="3"/>
        <v>10456.375</v>
      </c>
      <c r="G27" s="78">
        <v>1722.25</v>
      </c>
      <c r="H27" s="78">
        <f t="shared" si="1"/>
        <v>479.14812499999999</v>
      </c>
      <c r="I27" s="78">
        <f t="shared" si="2"/>
        <v>96308.773125000007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86547</v>
      </c>
      <c r="E28" s="78">
        <v>1100</v>
      </c>
      <c r="F28" s="78">
        <f>(D28-E28)*0.125</f>
        <v>10680.875</v>
      </c>
      <c r="G28" s="78">
        <v>1722.25</v>
      </c>
      <c r="H28" s="78">
        <f t="shared" si="1"/>
        <v>489.25062500000001</v>
      </c>
      <c r="I28" s="78">
        <f t="shared" si="2"/>
        <v>98339.375625000001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85234</v>
      </c>
      <c r="E29" s="78">
        <v>1100</v>
      </c>
      <c r="F29" s="78">
        <f>(D29-E29)*0.125</f>
        <v>10516.75</v>
      </c>
      <c r="G29" s="78">
        <v>1722.25</v>
      </c>
      <c r="H29" s="78">
        <f t="shared" si="1"/>
        <v>481.86500000000001</v>
      </c>
      <c r="I29" s="78">
        <f t="shared" si="2"/>
        <v>96854.865000000005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86243</v>
      </c>
      <c r="E30" s="78">
        <v>1100</v>
      </c>
      <c r="F30" s="78">
        <f>(D30-E30)*0.125</f>
        <v>10642.875</v>
      </c>
      <c r="G30" s="78">
        <v>1722.25</v>
      </c>
      <c r="H30" s="78">
        <f t="shared" ref="H30" si="4">(D30-E30+F30+G30)*0.005</f>
        <v>487.54062500000003</v>
      </c>
      <c r="I30" s="78">
        <f t="shared" ref="I30" si="5">D30-E30+F30+H30+G30</f>
        <v>97995.665624999994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85248</v>
      </c>
      <c r="E31" s="78">
        <v>1100</v>
      </c>
      <c r="F31" s="78">
        <f>(D31-E31)*0.125</f>
        <v>10518.5</v>
      </c>
      <c r="G31" s="78">
        <v>1722.25</v>
      </c>
      <c r="H31" s="78">
        <f t="shared" si="1"/>
        <v>481.94375000000002</v>
      </c>
      <c r="I31" s="78">
        <f t="shared" si="2"/>
        <v>96870.693750000006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86249</v>
      </c>
      <c r="E33" s="78">
        <v>1100</v>
      </c>
      <c r="F33" s="78">
        <f t="shared" si="3"/>
        <v>10643.625</v>
      </c>
      <c r="G33" s="78">
        <v>1722.25</v>
      </c>
      <c r="H33" s="78">
        <f t="shared" si="1"/>
        <v>487.57437500000003</v>
      </c>
      <c r="I33" s="78">
        <f t="shared" si="2"/>
        <v>98002.449374999997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86" t="s">
        <v>66</v>
      </c>
      <c r="B38" s="487"/>
      <c r="C38" s="487"/>
      <c r="D38" s="487"/>
      <c r="E38" s="487"/>
      <c r="F38" s="487"/>
      <c r="G38" s="487"/>
      <c r="H38" s="487"/>
      <c r="I38" s="488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448"/>
      <c r="M66" s="283"/>
      <c r="N66" s="283"/>
      <c r="O66" s="283"/>
      <c r="P66" s="283"/>
    </row>
    <row r="67" spans="1:16" s="229" customFormat="1" ht="15.75">
      <c r="A67" s="476" t="s">
        <v>7</v>
      </c>
      <c r="B67" s="476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75" bottom="0.75" header="0.27" footer="0.3"/>
  <pageSetup scale="45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01"/>
  <sheetViews>
    <sheetView topLeftCell="A16" workbookViewId="0">
      <selection activeCell="H9" sqref="H9"/>
    </sheetView>
  </sheetViews>
  <sheetFormatPr defaultColWidth="14.85546875" defaultRowHeight="15"/>
  <cols>
    <col min="1" max="1" width="28.140625" customWidth="1"/>
    <col min="2" max="2" width="20.85546875" style="1" customWidth="1"/>
    <col min="3" max="3" width="14.85546875" style="51"/>
    <col min="4" max="4" width="18.5703125" style="51" customWidth="1"/>
    <col min="5" max="5" width="14.7109375" style="51" customWidth="1"/>
    <col min="6" max="7" width="15.7109375" style="51" customWidth="1"/>
    <col min="8" max="8" width="20.85546875" style="51" customWidth="1"/>
    <col min="9" max="9" width="30.28515625" style="51" customWidth="1"/>
  </cols>
  <sheetData>
    <row r="1" spans="1:16" ht="45" customHeight="1">
      <c r="A1" s="449"/>
      <c r="B1" s="450" t="s">
        <v>0</v>
      </c>
      <c r="C1" s="450"/>
      <c r="D1" s="450"/>
      <c r="E1" s="450"/>
      <c r="F1" s="450"/>
      <c r="G1" s="450"/>
      <c r="H1" s="450"/>
      <c r="I1" s="449"/>
    </row>
    <row r="2" spans="1:16" ht="15.75">
      <c r="A2" s="449"/>
      <c r="B2" s="451" t="s">
        <v>241</v>
      </c>
      <c r="C2" s="451"/>
      <c r="D2" s="451"/>
      <c r="E2" s="451"/>
      <c r="F2" s="451"/>
      <c r="G2" s="451"/>
      <c r="H2" s="451"/>
      <c r="I2" s="449"/>
    </row>
    <row r="3" spans="1:16" ht="15.75">
      <c r="A3" s="449"/>
      <c r="B3" s="522" t="s">
        <v>242</v>
      </c>
      <c r="C3" s="522"/>
      <c r="D3" s="522"/>
      <c r="E3" s="522"/>
      <c r="F3" s="522"/>
      <c r="G3" s="522"/>
      <c r="H3" s="522"/>
      <c r="I3" s="449"/>
    </row>
    <row r="4" spans="1:16" ht="16.5" thickBot="1">
      <c r="A4" s="449"/>
      <c r="B4" s="451" t="s">
        <v>243</v>
      </c>
      <c r="C4" s="451"/>
      <c r="D4" s="451"/>
      <c r="E4" s="451"/>
      <c r="F4" s="451"/>
      <c r="G4" s="451"/>
      <c r="H4" s="451"/>
      <c r="I4" s="449"/>
    </row>
    <row r="5" spans="1:16">
      <c r="A5" s="453" t="s">
        <v>161</v>
      </c>
      <c r="B5" s="454"/>
      <c r="C5" s="454"/>
      <c r="D5" s="454"/>
      <c r="E5" s="454"/>
      <c r="F5" s="454"/>
      <c r="G5" s="454"/>
      <c r="H5" s="454"/>
      <c r="I5" s="603" t="s">
        <v>232</v>
      </c>
    </row>
    <row r="6" spans="1:16" ht="15.75" thickBot="1">
      <c r="A6" s="455"/>
      <c r="B6" s="456"/>
      <c r="C6" s="456"/>
      <c r="D6" s="456"/>
      <c r="E6" s="456"/>
      <c r="F6" s="456"/>
      <c r="G6" s="456"/>
      <c r="H6" s="456"/>
      <c r="I6" s="4" t="s">
        <v>272</v>
      </c>
    </row>
    <row r="7" spans="1:16" ht="21" thickBot="1">
      <c r="A7" s="457" t="s">
        <v>6</v>
      </c>
      <c r="B7" s="458"/>
      <c r="C7" s="458"/>
      <c r="D7" s="458"/>
      <c r="E7" s="458"/>
      <c r="F7" s="458"/>
      <c r="G7" s="458"/>
      <c r="H7" s="458"/>
      <c r="I7" s="484"/>
    </row>
    <row r="8" spans="1:16" s="62" customFormat="1" ht="15.75">
      <c r="A8" s="516" t="s">
        <v>7</v>
      </c>
      <c r="B8" s="516"/>
      <c r="C8" s="61" t="s">
        <v>8</v>
      </c>
      <c r="D8" s="61" t="s">
        <v>9</v>
      </c>
      <c r="E8" s="61" t="s">
        <v>10</v>
      </c>
      <c r="F8" s="61" t="s">
        <v>11</v>
      </c>
      <c r="G8" s="61" t="s">
        <v>12</v>
      </c>
      <c r="H8" s="61" t="s">
        <v>13</v>
      </c>
      <c r="I8" s="61" t="s">
        <v>14</v>
      </c>
    </row>
    <row r="9" spans="1:16" s="229" customFormat="1" ht="15.75">
      <c r="A9" s="90" t="s">
        <v>15</v>
      </c>
      <c r="B9" s="91" t="s">
        <v>16</v>
      </c>
      <c r="C9" s="92" t="s">
        <v>17</v>
      </c>
      <c r="D9" s="78"/>
      <c r="E9" s="78"/>
      <c r="F9" s="78"/>
      <c r="G9" s="78"/>
      <c r="H9" s="78"/>
      <c r="I9" s="78"/>
    </row>
    <row r="10" spans="1:16" s="229" customFormat="1" ht="15.75">
      <c r="A10" s="90" t="s">
        <v>15</v>
      </c>
      <c r="B10" s="91" t="s">
        <v>24</v>
      </c>
      <c r="C10" s="92" t="s">
        <v>25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20</v>
      </c>
      <c r="C11" s="92" t="s">
        <v>21</v>
      </c>
      <c r="D11" s="78"/>
      <c r="E11" s="78"/>
      <c r="F11" s="78"/>
      <c r="G11" s="78"/>
      <c r="H11" s="78"/>
      <c r="I11" s="78"/>
      <c r="M11" s="282"/>
      <c r="N11" s="283"/>
      <c r="O11" s="283"/>
      <c r="P11" s="283"/>
    </row>
    <row r="12" spans="1:16" s="229" customFormat="1" ht="15.75">
      <c r="A12" s="90" t="s">
        <v>15</v>
      </c>
      <c r="B12" s="91" t="s">
        <v>22</v>
      </c>
      <c r="C12" s="92" t="s">
        <v>23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18</v>
      </c>
      <c r="C13" s="92" t="s">
        <v>19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263</v>
      </c>
      <c r="C14" s="92" t="s">
        <v>264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84" customFormat="1" ht="15.75">
      <c r="A15" s="90" t="s">
        <v>26</v>
      </c>
      <c r="B15" s="91" t="s">
        <v>27</v>
      </c>
      <c r="C15" s="92" t="s">
        <v>23</v>
      </c>
      <c r="D15" s="78"/>
      <c r="E15" s="78"/>
      <c r="F15" s="78"/>
      <c r="G15" s="78"/>
      <c r="H15" s="78"/>
      <c r="I15" s="78"/>
      <c r="M15" s="285"/>
      <c r="N15" s="286"/>
      <c r="O15" s="286"/>
      <c r="P15" s="286"/>
    </row>
    <row r="16" spans="1:16" s="229" customFormat="1" ht="15.75">
      <c r="A16" s="90" t="s">
        <v>32</v>
      </c>
      <c r="B16" s="91" t="s">
        <v>33</v>
      </c>
      <c r="C16" s="92" t="s">
        <v>34</v>
      </c>
      <c r="D16" s="78"/>
      <c r="E16" s="78"/>
      <c r="F16" s="78"/>
      <c r="G16" s="78"/>
      <c r="H16" s="78"/>
      <c r="I16" s="78"/>
      <c r="M16" s="283"/>
      <c r="N16" s="283"/>
      <c r="O16" s="283"/>
      <c r="P16" s="283"/>
    </row>
    <row r="17" spans="1:16" s="229" customFormat="1" ht="15.75">
      <c r="A17" s="90" t="s">
        <v>35</v>
      </c>
      <c r="B17" s="91" t="s">
        <v>36</v>
      </c>
      <c r="C17" s="92" t="s">
        <v>37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38</v>
      </c>
      <c r="C18" s="92" t="s">
        <v>39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28</v>
      </c>
      <c r="B19" s="91" t="s">
        <v>29</v>
      </c>
      <c r="C19" s="92" t="s">
        <v>19</v>
      </c>
      <c r="D19" s="78">
        <v>78315</v>
      </c>
      <c r="E19" s="78">
        <v>1100</v>
      </c>
      <c r="F19" s="78">
        <f t="shared" ref="F19" si="0">(D19-E19)*0.125</f>
        <v>9651.875</v>
      </c>
      <c r="G19" s="78">
        <v>3671.92</v>
      </c>
      <c r="H19" s="78">
        <f t="shared" ref="H19" si="1">(D19-E19+F19+G19)*0.005</f>
        <v>452.69397500000002</v>
      </c>
      <c r="I19" s="78">
        <f t="shared" ref="I19" si="2">D19-E19+F19+H19+G19</f>
        <v>90991.488975</v>
      </c>
      <c r="M19" s="283"/>
      <c r="N19" s="283"/>
      <c r="O19" s="283"/>
      <c r="P19" s="283"/>
    </row>
    <row r="20" spans="1:16" s="229" customFormat="1" ht="15.75">
      <c r="A20" s="90" t="s">
        <v>30</v>
      </c>
      <c r="B20" s="91" t="s">
        <v>31</v>
      </c>
      <c r="C20" s="92" t="s">
        <v>23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103" t="s">
        <v>59</v>
      </c>
      <c r="B21" s="91" t="s">
        <v>60</v>
      </c>
      <c r="C21" s="92" t="s">
        <v>19</v>
      </c>
      <c r="D21" s="78"/>
      <c r="E21" s="78"/>
      <c r="F21" s="78"/>
      <c r="G21" s="78"/>
      <c r="H21" s="78"/>
      <c r="I21" s="78"/>
      <c r="M21" s="282"/>
      <c r="N21" s="283"/>
      <c r="O21" s="283"/>
      <c r="P21" s="283"/>
    </row>
    <row r="22" spans="1:16" s="229" customFormat="1" ht="15.75">
      <c r="A22" s="103" t="s">
        <v>40</v>
      </c>
      <c r="B22" s="91" t="s">
        <v>41</v>
      </c>
      <c r="C22" s="92" t="s">
        <v>23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42</v>
      </c>
      <c r="C23" s="92" t="s">
        <v>43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40</v>
      </c>
      <c r="B25" s="91" t="s">
        <v>44</v>
      </c>
      <c r="C25" s="92" t="s">
        <v>45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46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47</v>
      </c>
      <c r="C27" s="92" t="s">
        <v>233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49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50</v>
      </c>
      <c r="C29" s="92" t="s">
        <v>51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52</v>
      </c>
      <c r="C30" s="92" t="s">
        <v>53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54</v>
      </c>
      <c r="C31" s="92" t="s">
        <v>43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84" customFormat="1" ht="15.75">
      <c r="A32" s="103" t="s">
        <v>40</v>
      </c>
      <c r="B32" s="91" t="s">
        <v>55</v>
      </c>
      <c r="C32" s="92" t="s">
        <v>56</v>
      </c>
      <c r="D32" s="78"/>
      <c r="E32" s="78"/>
      <c r="F32" s="78"/>
      <c r="G32" s="78"/>
      <c r="H32" s="78"/>
      <c r="I32" s="78"/>
      <c r="M32" s="285"/>
      <c r="N32" s="286"/>
      <c r="O32" s="286"/>
      <c r="P32" s="286"/>
    </row>
    <row r="33" spans="1:16" s="229" customFormat="1" ht="15.75">
      <c r="A33" s="103" t="s">
        <v>40</v>
      </c>
      <c r="B33" s="91" t="s">
        <v>57</v>
      </c>
      <c r="C33" s="92" t="s">
        <v>58</v>
      </c>
      <c r="D33" s="78"/>
      <c r="E33" s="78"/>
      <c r="F33" s="78"/>
      <c r="G33" s="78"/>
      <c r="H33" s="78"/>
      <c r="I33" s="78"/>
      <c r="M33" s="282"/>
      <c r="N33" s="283"/>
      <c r="O33" s="283"/>
      <c r="P33" s="283"/>
    </row>
    <row r="34" spans="1:16" s="229" customFormat="1" ht="15.75">
      <c r="A34" s="90" t="s">
        <v>63</v>
      </c>
      <c r="B34" s="91" t="s">
        <v>64</v>
      </c>
      <c r="C34" s="92"/>
      <c r="D34" s="78"/>
      <c r="E34" s="78"/>
      <c r="F34" s="78"/>
      <c r="G34" s="78"/>
      <c r="H34" s="78"/>
      <c r="I34" s="78"/>
      <c r="M34" s="283"/>
      <c r="N34" s="283"/>
      <c r="O34" s="283"/>
      <c r="P34" s="283"/>
    </row>
    <row r="35" spans="1:16" s="229" customFormat="1" ht="16.5" thickBot="1">
      <c r="A35" s="90" t="s">
        <v>63</v>
      </c>
      <c r="B35" s="91" t="s">
        <v>65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16" s="229" customFormat="1" ht="15.75">
      <c r="A36" s="486" t="s">
        <v>66</v>
      </c>
      <c r="B36" s="487"/>
      <c r="C36" s="487"/>
      <c r="D36" s="487"/>
      <c r="E36" s="487"/>
      <c r="F36" s="487"/>
      <c r="G36" s="487"/>
      <c r="H36" s="487"/>
      <c r="I36" s="488"/>
      <c r="M36" s="283"/>
      <c r="N36" s="283"/>
      <c r="O36" s="283"/>
      <c r="P36" s="283"/>
    </row>
    <row r="37" spans="1:16" s="287" customFormat="1" ht="15.75">
      <c r="A37" s="489" t="s">
        <v>7</v>
      </c>
      <c r="B37" s="489"/>
      <c r="C37" s="165" t="s">
        <v>8</v>
      </c>
      <c r="D37" s="165" t="s">
        <v>9</v>
      </c>
      <c r="E37" s="165" t="s">
        <v>10</v>
      </c>
      <c r="F37" s="165" t="s">
        <v>11</v>
      </c>
      <c r="G37" s="165" t="s">
        <v>12</v>
      </c>
      <c r="H37" s="165" t="s">
        <v>13</v>
      </c>
      <c r="I37" s="165" t="s">
        <v>14</v>
      </c>
      <c r="M37" s="163"/>
      <c r="N37" s="163"/>
      <c r="O37" s="163"/>
      <c r="P37" s="163"/>
    </row>
    <row r="38" spans="1:16" s="175" customFormat="1" ht="15.75">
      <c r="A38" s="90" t="s">
        <v>26</v>
      </c>
      <c r="B38" s="91" t="s">
        <v>67</v>
      </c>
      <c r="C38" s="115" t="s">
        <v>68</v>
      </c>
      <c r="D38" s="78"/>
      <c r="E38" s="78"/>
      <c r="F38" s="78"/>
      <c r="G38" s="78"/>
      <c r="H38" s="78"/>
      <c r="I38" s="78"/>
      <c r="M38" s="288"/>
      <c r="N38" s="288"/>
      <c r="O38" s="288"/>
      <c r="P38" s="288"/>
    </row>
    <row r="39" spans="1:16" s="175" customFormat="1" ht="15.75">
      <c r="A39" s="90" t="s">
        <v>69</v>
      </c>
      <c r="B39" s="91" t="s">
        <v>70</v>
      </c>
      <c r="C39" s="115" t="s">
        <v>71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16" s="175" customFormat="1" ht="15.75">
      <c r="A40" s="90" t="s">
        <v>72</v>
      </c>
      <c r="B40" s="118" t="s">
        <v>73</v>
      </c>
      <c r="C40" s="115" t="s">
        <v>74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16" s="229" customFormat="1" ht="15.75">
      <c r="A41" s="90" t="s">
        <v>75</v>
      </c>
      <c r="B41" s="91" t="s">
        <v>76</v>
      </c>
      <c r="C41" s="115" t="s">
        <v>77</v>
      </c>
      <c r="D41" s="78"/>
      <c r="E41" s="78"/>
      <c r="F41" s="78"/>
      <c r="G41" s="78"/>
      <c r="H41" s="78"/>
      <c r="I41" s="78"/>
      <c r="M41" s="283"/>
      <c r="N41" s="283"/>
      <c r="O41" s="283"/>
      <c r="P41" s="283"/>
    </row>
    <row r="42" spans="1:16" s="284" customFormat="1" ht="15.75">
      <c r="A42" s="90" t="s">
        <v>75</v>
      </c>
      <c r="B42" s="91" t="s">
        <v>78</v>
      </c>
      <c r="C42" s="115" t="s">
        <v>43</v>
      </c>
      <c r="D42" s="78"/>
      <c r="E42" s="78"/>
      <c r="F42" s="78"/>
      <c r="G42" s="78"/>
      <c r="H42" s="78"/>
      <c r="I42" s="78"/>
      <c r="M42" s="286"/>
      <c r="N42" s="286"/>
      <c r="O42" s="286"/>
      <c r="P42" s="286"/>
    </row>
    <row r="43" spans="1:16" s="229" customFormat="1" ht="15.75">
      <c r="A43" s="90" t="s">
        <v>79</v>
      </c>
      <c r="B43" s="91" t="s">
        <v>80</v>
      </c>
      <c r="C43" s="115" t="s">
        <v>43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16" s="229" customFormat="1" ht="15.75">
      <c r="A44" s="90" t="s">
        <v>75</v>
      </c>
      <c r="B44" s="91" t="s">
        <v>81</v>
      </c>
      <c r="C44" s="115" t="s">
        <v>43</v>
      </c>
      <c r="D44" s="78"/>
      <c r="E44" s="78"/>
      <c r="F44" s="78"/>
      <c r="G44" s="78"/>
      <c r="H44" s="78"/>
      <c r="I44" s="78"/>
      <c r="M44" s="283"/>
      <c r="N44" s="283"/>
      <c r="O44" s="283"/>
      <c r="P44" s="283"/>
    </row>
    <row r="45" spans="1:16" s="229" customFormat="1" ht="15.75">
      <c r="A45" s="90" t="s">
        <v>82</v>
      </c>
      <c r="B45" s="91" t="s">
        <v>83</v>
      </c>
      <c r="C45" s="115" t="s">
        <v>84</v>
      </c>
      <c r="D45" s="78">
        <v>89997</v>
      </c>
      <c r="E45" s="78">
        <v>1100</v>
      </c>
      <c r="F45" s="78">
        <f>(D45-E45)*0.125</f>
        <v>11112.125</v>
      </c>
      <c r="G45" s="78">
        <v>3671.92</v>
      </c>
      <c r="H45" s="78">
        <f t="shared" ref="H45" si="3">(D45-E45+F45+G45)*0.005</f>
        <v>518.40522499999997</v>
      </c>
      <c r="I45" s="78">
        <f t="shared" ref="I45" si="4">D45-E45+F45+H45+G45</f>
        <v>104199.45022499999</v>
      </c>
      <c r="M45" s="283"/>
      <c r="N45" s="283"/>
      <c r="O45" s="283"/>
      <c r="P45" s="283"/>
    </row>
    <row r="46" spans="1:16" s="229" customFormat="1" ht="15.75">
      <c r="A46" s="90" t="s">
        <v>91</v>
      </c>
      <c r="B46" s="91" t="s">
        <v>92</v>
      </c>
      <c r="C46" s="115" t="s">
        <v>93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16" s="284" customFormat="1" ht="15.75">
      <c r="A47" s="90" t="s">
        <v>94</v>
      </c>
      <c r="B47" s="91" t="s">
        <v>95</v>
      </c>
      <c r="C47" s="119" t="s">
        <v>96</v>
      </c>
      <c r="D47" s="78"/>
      <c r="E47" s="78"/>
      <c r="F47" s="78"/>
      <c r="G47" s="78"/>
      <c r="H47" s="78"/>
      <c r="I47" s="78"/>
      <c r="M47" s="286"/>
      <c r="N47" s="286"/>
      <c r="O47" s="286"/>
      <c r="P47" s="286"/>
    </row>
    <row r="48" spans="1:16" s="284" customFormat="1" ht="15.75">
      <c r="A48" s="90" t="s">
        <v>94</v>
      </c>
      <c r="B48" s="91" t="s">
        <v>97</v>
      </c>
      <c r="C48" s="119" t="s">
        <v>98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29" customFormat="1" ht="15.75">
      <c r="A49" s="90" t="s">
        <v>99</v>
      </c>
      <c r="B49" s="91" t="s">
        <v>100</v>
      </c>
      <c r="C49" s="119" t="s">
        <v>101</v>
      </c>
      <c r="D49" s="78"/>
      <c r="E49" s="78"/>
      <c r="F49" s="78"/>
      <c r="G49" s="78"/>
      <c r="H49" s="78"/>
      <c r="I49" s="78"/>
      <c r="M49" s="283"/>
      <c r="N49" s="283"/>
      <c r="O49" s="283"/>
      <c r="P49" s="283"/>
    </row>
    <row r="50" spans="1:16" s="229" customFormat="1" ht="15.75">
      <c r="A50" s="90" t="s">
        <v>99</v>
      </c>
      <c r="B50" s="91" t="s">
        <v>102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105</v>
      </c>
      <c r="B51" s="91" t="s">
        <v>106</v>
      </c>
      <c r="C51" s="119" t="s">
        <v>107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108</v>
      </c>
      <c r="B52" s="91" t="s">
        <v>109</v>
      </c>
      <c r="C52" s="119" t="s">
        <v>110</v>
      </c>
      <c r="D52" s="167"/>
      <c r="E52" s="167"/>
      <c r="F52" s="78"/>
      <c r="G52" s="78"/>
      <c r="H52" s="167"/>
      <c r="I52" s="167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111</v>
      </c>
      <c r="C53" s="92" t="s">
        <v>98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87" customFormat="1">
      <c r="A54" s="90" t="s">
        <v>99</v>
      </c>
      <c r="B54" s="91" t="s">
        <v>103</v>
      </c>
      <c r="C54" s="119" t="s">
        <v>104</v>
      </c>
      <c r="D54" s="78"/>
      <c r="E54" s="78"/>
      <c r="F54" s="78"/>
      <c r="G54" s="78"/>
      <c r="H54" s="78"/>
      <c r="I54" s="78"/>
      <c r="M54" s="163"/>
      <c r="N54" s="163"/>
      <c r="O54" s="163"/>
      <c r="P54" s="163"/>
    </row>
    <row r="55" spans="1:16" s="229" customFormat="1" ht="15.75">
      <c r="A55" s="90" t="s">
        <v>85</v>
      </c>
      <c r="B55" s="91" t="s">
        <v>86</v>
      </c>
      <c r="C55" s="115" t="s">
        <v>87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4" customFormat="1" ht="15.75">
      <c r="A56" s="90" t="s">
        <v>88</v>
      </c>
      <c r="B56" s="91" t="s">
        <v>89</v>
      </c>
      <c r="C56" s="115" t="s">
        <v>90</v>
      </c>
      <c r="D56" s="82"/>
      <c r="E56" s="78"/>
      <c r="F56" s="78"/>
      <c r="G56" s="78"/>
      <c r="H56" s="78"/>
      <c r="I56" s="78"/>
    </row>
    <row r="57" spans="1:16" s="229" customFormat="1" ht="15.75">
      <c r="A57" s="90" t="s">
        <v>63</v>
      </c>
      <c r="B57" s="91" t="s">
        <v>112</v>
      </c>
      <c r="C57" s="120"/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29" customFormat="1" ht="15.75">
      <c r="A58" s="90" t="s">
        <v>63</v>
      </c>
      <c r="B58" s="91" t="s">
        <v>113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115</v>
      </c>
      <c r="C59" s="120"/>
      <c r="D59" s="78"/>
      <c r="E59" s="78"/>
      <c r="F59" s="78"/>
      <c r="G59" s="78"/>
      <c r="H59" s="78"/>
      <c r="I59" s="78"/>
      <c r="M59" s="282"/>
      <c r="N59" s="282"/>
      <c r="O59" s="282"/>
      <c r="P59" s="282"/>
    </row>
    <row r="60" spans="1:16" s="229" customFormat="1" ht="15.75">
      <c r="A60" s="90" t="s">
        <v>63</v>
      </c>
      <c r="B60" s="91" t="s">
        <v>114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116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6.5" thickBot="1">
      <c r="A62" s="121" t="s">
        <v>63</v>
      </c>
      <c r="B62" s="122" t="s">
        <v>117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63"/>
      <c r="B63" s="168"/>
      <c r="C63" s="169"/>
      <c r="D63" s="170"/>
      <c r="E63" s="170"/>
      <c r="F63" s="170"/>
      <c r="G63" s="170"/>
      <c r="H63" s="170"/>
      <c r="I63" s="170"/>
      <c r="M63" s="283"/>
      <c r="N63" s="283"/>
      <c r="O63" s="283"/>
      <c r="P63" s="283"/>
    </row>
    <row r="64" spans="1:16" s="229" customFormat="1" ht="16.5" thickBot="1">
      <c r="A64" s="446" t="s">
        <v>118</v>
      </c>
      <c r="B64" s="447"/>
      <c r="C64" s="447"/>
      <c r="D64" s="447"/>
      <c r="E64" s="447"/>
      <c r="F64" s="447"/>
      <c r="G64" s="447"/>
      <c r="H64" s="447"/>
      <c r="I64" s="448"/>
      <c r="M64" s="283"/>
      <c r="N64" s="283"/>
      <c r="O64" s="283"/>
      <c r="P64" s="283"/>
    </row>
    <row r="65" spans="1:16" s="229" customFormat="1" ht="15.75">
      <c r="A65" s="476" t="s">
        <v>7</v>
      </c>
      <c r="B65" s="476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77" t="s">
        <v>139</v>
      </c>
      <c r="B77" s="478"/>
      <c r="C77" s="478"/>
      <c r="D77" s="478"/>
      <c r="E77" s="479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77" t="s">
        <v>140</v>
      </c>
      <c r="B78" s="479"/>
      <c r="C78" s="175"/>
      <c r="D78" s="480" t="s">
        <v>141</v>
      </c>
      <c r="E78" s="481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523" t="s">
        <v>270</v>
      </c>
      <c r="H80" s="524"/>
      <c r="I80" s="524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157" customFormat="1" ht="12">
      <c r="A88" s="289" t="s">
        <v>159</v>
      </c>
      <c r="B88" s="290"/>
      <c r="C88" s="291"/>
      <c r="D88" s="291"/>
      <c r="E88" s="291"/>
      <c r="F88" s="291"/>
      <c r="G88" s="291"/>
      <c r="H88" s="291"/>
      <c r="I88" s="291"/>
    </row>
    <row r="89" spans="1:16" s="157" customFormat="1" ht="12">
      <c r="A89" s="289" t="s">
        <v>160</v>
      </c>
      <c r="B89" s="290"/>
      <c r="C89" s="291"/>
      <c r="D89" s="291"/>
      <c r="E89" s="291"/>
      <c r="F89" s="291"/>
      <c r="G89" s="291"/>
      <c r="H89" s="291"/>
      <c r="I89" s="291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G80:I80"/>
    <mergeCell ref="A65:B65"/>
    <mergeCell ref="A77:E77"/>
    <mergeCell ref="A78:B78"/>
    <mergeCell ref="D78:E78"/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</mergeCells>
  <pageMargins left="0.25" right="0.25" top="0.17" bottom="0.2" header="0.18" footer="0.3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B104"/>
  <sheetViews>
    <sheetView topLeftCell="A14" workbookViewId="0">
      <selection activeCell="D36" sqref="D36"/>
    </sheetView>
  </sheetViews>
  <sheetFormatPr defaultColWidth="14.85546875" defaultRowHeight="15"/>
  <cols>
    <col min="1" max="1" width="31.42578125" customWidth="1"/>
    <col min="2" max="2" width="33.28515625" style="1" customWidth="1"/>
    <col min="3" max="3" width="22.42578125" style="2" customWidth="1"/>
    <col min="4" max="4" width="22.28515625" style="2" customWidth="1"/>
    <col min="5" max="5" width="36.140625" style="2" customWidth="1"/>
    <col min="6" max="6" width="33.42578125" style="2" customWidth="1"/>
    <col min="7" max="7" width="23" style="2" customWidth="1"/>
    <col min="8" max="8" width="23.140625" style="2" customWidth="1"/>
  </cols>
  <sheetData>
    <row r="1" spans="1:14" ht="42" customHeight="1">
      <c r="A1" s="449"/>
      <c r="B1" s="450" t="s">
        <v>0</v>
      </c>
      <c r="C1" s="450"/>
      <c r="D1" s="450"/>
      <c r="E1" s="450"/>
      <c r="F1" s="450"/>
      <c r="G1" s="450"/>
      <c r="H1" s="449"/>
    </row>
    <row r="2" spans="1:14" ht="18">
      <c r="A2" s="449"/>
      <c r="B2" s="490" t="s">
        <v>245</v>
      </c>
      <c r="C2" s="490"/>
      <c r="D2" s="490"/>
      <c r="E2" s="490"/>
      <c r="F2" s="490"/>
      <c r="G2" s="490"/>
      <c r="H2" s="449"/>
    </row>
    <row r="3" spans="1:14" ht="15.75">
      <c r="A3" s="449"/>
      <c r="B3" s="522" t="s">
        <v>242</v>
      </c>
      <c r="C3" s="522"/>
      <c r="D3" s="522"/>
      <c r="E3" s="522"/>
      <c r="F3" s="522"/>
      <c r="G3" s="522"/>
      <c r="H3" s="449"/>
    </row>
    <row r="4" spans="1:14" ht="18">
      <c r="A4" s="449"/>
      <c r="B4" s="490" t="s">
        <v>246</v>
      </c>
      <c r="C4" s="490"/>
      <c r="D4" s="490"/>
      <c r="E4" s="490"/>
      <c r="F4" s="490"/>
      <c r="G4" s="490"/>
      <c r="H4" s="449"/>
    </row>
    <row r="5" spans="1:14" ht="15.75" thickBot="1"/>
    <row r="6" spans="1:14" ht="23.25" customHeight="1" thickBot="1">
      <c r="A6" s="525" t="s">
        <v>258</v>
      </c>
      <c r="B6" s="526"/>
      <c r="C6" s="526"/>
      <c r="D6" s="526"/>
      <c r="E6" s="526"/>
      <c r="F6" s="527"/>
      <c r="G6" s="79" t="s">
        <v>247</v>
      </c>
      <c r="H6" s="33"/>
    </row>
    <row r="7" spans="1:14" ht="23.25" customHeight="1" thickBot="1">
      <c r="A7" s="525" t="s">
        <v>198</v>
      </c>
      <c r="B7" s="526"/>
      <c r="C7" s="526"/>
      <c r="D7" s="526"/>
      <c r="E7" s="526"/>
      <c r="F7" s="527"/>
      <c r="G7" s="4" t="s">
        <v>272</v>
      </c>
      <c r="H7" s="34"/>
    </row>
    <row r="8" spans="1:14" ht="23.25" customHeight="1">
      <c r="A8" s="528" t="s">
        <v>199</v>
      </c>
      <c r="B8" s="529"/>
      <c r="C8" s="529"/>
      <c r="D8" s="529"/>
      <c r="E8" s="529"/>
      <c r="F8" s="529"/>
      <c r="G8" s="529"/>
      <c r="H8" s="35"/>
    </row>
    <row r="9" spans="1:14" s="7" customFormat="1" ht="15.75">
      <c r="A9" s="535" t="s">
        <v>7</v>
      </c>
      <c r="B9" s="536"/>
      <c r="C9" s="55" t="s">
        <v>8</v>
      </c>
      <c r="D9" s="55" t="s">
        <v>200</v>
      </c>
      <c r="E9" s="55" t="s">
        <v>11</v>
      </c>
      <c r="F9" s="368" t="s">
        <v>201</v>
      </c>
      <c r="G9" s="358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82">
        <v>75504</v>
      </c>
      <c r="E10" s="82">
        <f t="shared" ref="E10:E16" si="0">D10*12.5%</f>
        <v>9438</v>
      </c>
      <c r="F10" s="317">
        <f>D10+E10</f>
        <v>84942</v>
      </c>
      <c r="G10" s="359" t="s">
        <v>205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45">
        <v>75504</v>
      </c>
      <c r="E11" s="82">
        <f t="shared" si="0"/>
        <v>9438</v>
      </c>
      <c r="F11" s="317">
        <f t="shared" ref="F11:F36" si="1">D11+E11</f>
        <v>84942</v>
      </c>
      <c r="G11" s="359" t="s">
        <v>205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13">
        <v>75404</v>
      </c>
      <c r="E12" s="82">
        <f t="shared" si="0"/>
        <v>9425.5</v>
      </c>
      <c r="F12" s="317">
        <f t="shared" si="1"/>
        <v>84829.5</v>
      </c>
      <c r="G12" s="359" t="s">
        <v>205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82">
        <v>75554</v>
      </c>
      <c r="E13" s="82">
        <f t="shared" si="0"/>
        <v>9444.25</v>
      </c>
      <c r="F13" s="317">
        <f t="shared" si="1"/>
        <v>84998.25</v>
      </c>
      <c r="G13" s="359" t="s">
        <v>253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82">
        <v>76504</v>
      </c>
      <c r="E14" s="82">
        <f t="shared" si="0"/>
        <v>9563</v>
      </c>
      <c r="F14" s="317">
        <f t="shared" si="1"/>
        <v>86067</v>
      </c>
      <c r="G14" s="359" t="s">
        <v>253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12">
        <v>79674</v>
      </c>
      <c r="E15" s="412">
        <f t="shared" si="0"/>
        <v>9959.25</v>
      </c>
      <c r="F15" s="317">
        <f t="shared" si="1"/>
        <v>89633.25</v>
      </c>
      <c r="G15" s="411" t="s">
        <v>253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82">
        <v>77904</v>
      </c>
      <c r="E16" s="82">
        <f t="shared" si="0"/>
        <v>9738</v>
      </c>
      <c r="F16" s="317">
        <f t="shared" si="1"/>
        <v>87642</v>
      </c>
      <c r="G16" s="359" t="s">
        <v>253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82">
        <v>80954</v>
      </c>
      <c r="E17" s="82">
        <f t="shared" ref="E17" si="2">D17*12.5%</f>
        <v>10119.25</v>
      </c>
      <c r="F17" s="317">
        <f t="shared" ref="F17" si="3">D17+E17</f>
        <v>91073.25</v>
      </c>
      <c r="G17" s="359" t="s">
        <v>253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45">
        <v>80954</v>
      </c>
      <c r="E18" s="82">
        <f>D18*12.5%</f>
        <v>10119.25</v>
      </c>
      <c r="F18" s="317">
        <f t="shared" si="1"/>
        <v>91073.25</v>
      </c>
      <c r="G18" s="359" t="s">
        <v>253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317"/>
      <c r="G19" s="359"/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82">
        <v>79504</v>
      </c>
      <c r="E20" s="82">
        <f t="shared" ref="E20" si="4">D20*12.5%</f>
        <v>9938</v>
      </c>
      <c r="F20" s="317">
        <f t="shared" ref="F20" si="5">D20+E20</f>
        <v>89442</v>
      </c>
      <c r="G20" s="359" t="s">
        <v>253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317"/>
      <c r="G21" s="359"/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82">
        <v>85154</v>
      </c>
      <c r="E22" s="82">
        <f t="shared" ref="E22:E34" si="6">D22*12.5%</f>
        <v>10644.25</v>
      </c>
      <c r="F22" s="317">
        <f t="shared" si="1"/>
        <v>95798.25</v>
      </c>
      <c r="G22" s="359" t="s">
        <v>253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82">
        <v>81304</v>
      </c>
      <c r="E23" s="82">
        <f t="shared" si="6"/>
        <v>10163</v>
      </c>
      <c r="F23" s="317">
        <f t="shared" si="1"/>
        <v>91467</v>
      </c>
      <c r="G23" s="359" t="s">
        <v>253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82">
        <v>85854</v>
      </c>
      <c r="E24" s="82">
        <f t="shared" si="6"/>
        <v>10731.75</v>
      </c>
      <c r="F24" s="317">
        <f t="shared" si="1"/>
        <v>96585.75</v>
      </c>
      <c r="G24" s="359" t="s">
        <v>253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317"/>
      <c r="G25" s="359"/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82">
        <v>81474</v>
      </c>
      <c r="E26" s="82">
        <f t="shared" si="6"/>
        <v>10184.25</v>
      </c>
      <c r="F26" s="317">
        <f t="shared" si="1"/>
        <v>91658.25</v>
      </c>
      <c r="G26" s="359" t="s">
        <v>253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82">
        <v>81854</v>
      </c>
      <c r="E27" s="82">
        <f t="shared" si="6"/>
        <v>10231.75</v>
      </c>
      <c r="F27" s="317">
        <f t="shared" si="1"/>
        <v>92085.75</v>
      </c>
      <c r="G27" s="359" t="s">
        <v>253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82">
        <v>83104</v>
      </c>
      <c r="E28" s="82">
        <f t="shared" si="6"/>
        <v>10388</v>
      </c>
      <c r="F28" s="317">
        <f t="shared" si="1"/>
        <v>93492</v>
      </c>
      <c r="G28" s="359" t="s">
        <v>253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82">
        <v>81784</v>
      </c>
      <c r="E29" s="82">
        <f t="shared" si="6"/>
        <v>10223</v>
      </c>
      <c r="F29" s="317">
        <f t="shared" si="1"/>
        <v>92007</v>
      </c>
      <c r="G29" s="359" t="s">
        <v>253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82">
        <v>83354</v>
      </c>
      <c r="E30" s="82">
        <f t="shared" si="6"/>
        <v>10419.25</v>
      </c>
      <c r="F30" s="317">
        <f t="shared" si="1"/>
        <v>93773.25</v>
      </c>
      <c r="G30" s="359" t="s">
        <v>253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82">
        <v>82354</v>
      </c>
      <c r="E31" s="82">
        <f t="shared" si="6"/>
        <v>10294.25</v>
      </c>
      <c r="F31" s="317">
        <f t="shared" si="1"/>
        <v>92648.25</v>
      </c>
      <c r="G31" s="359" t="s">
        <v>253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82">
        <v>81784</v>
      </c>
      <c r="E32" s="82">
        <f t="shared" si="6"/>
        <v>10223</v>
      </c>
      <c r="F32" s="317">
        <f t="shared" si="1"/>
        <v>92007</v>
      </c>
      <c r="G32" s="359" t="s">
        <v>253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82">
        <v>82804</v>
      </c>
      <c r="E33" s="82">
        <f t="shared" si="6"/>
        <v>10350.5</v>
      </c>
      <c r="F33" s="317">
        <f t="shared" si="1"/>
        <v>93154.5</v>
      </c>
      <c r="G33" s="359" t="s">
        <v>253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45">
        <v>82804</v>
      </c>
      <c r="E34" s="82">
        <f t="shared" si="6"/>
        <v>10350.5</v>
      </c>
      <c r="F34" s="317">
        <f t="shared" ref="F34" si="7">D34+E34</f>
        <v>93154.5</v>
      </c>
      <c r="G34" s="359" t="s">
        <v>253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82">
        <v>71304</v>
      </c>
      <c r="E35" s="82">
        <f>D35*12.5%</f>
        <v>8913</v>
      </c>
      <c r="F35" s="317">
        <f t="shared" si="1"/>
        <v>80217</v>
      </c>
      <c r="G35" s="359" t="s">
        <v>253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45">
        <v>71304</v>
      </c>
      <c r="E36" s="82">
        <f>D36*12.5%</f>
        <v>8913</v>
      </c>
      <c r="F36" s="317">
        <f t="shared" si="1"/>
        <v>80217</v>
      </c>
      <c r="G36" s="359" t="s">
        <v>253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30" t="s">
        <v>66</v>
      </c>
      <c r="B38" s="531"/>
      <c r="C38" s="531"/>
      <c r="D38" s="531"/>
      <c r="E38" s="531"/>
      <c r="F38" s="531"/>
      <c r="G38" s="532"/>
      <c r="H38" s="301"/>
      <c r="L38" s="283"/>
      <c r="M38" s="283"/>
      <c r="N38" s="283"/>
      <c r="O38" s="283"/>
    </row>
    <row r="39" spans="1:236" s="287" customFormat="1" ht="15.75">
      <c r="A39" s="476" t="s">
        <v>7</v>
      </c>
      <c r="B39" s="476"/>
      <c r="C39" s="354" t="s">
        <v>8</v>
      </c>
      <c r="D39" s="354" t="s">
        <v>200</v>
      </c>
      <c r="E39" s="354" t="s">
        <v>11</v>
      </c>
      <c r="F39" s="374" t="s">
        <v>201</v>
      </c>
      <c r="G39" s="354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88209</v>
      </c>
      <c r="E40" s="81">
        <f t="shared" ref="E40:E45" si="8">D40*12.5%</f>
        <v>11026.125</v>
      </c>
      <c r="F40" s="369">
        <f t="shared" ref="F40:F64" si="9">D40+E40</f>
        <v>99235.125</v>
      </c>
      <c r="G40" s="359" t="s">
        <v>253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88909</v>
      </c>
      <c r="E41" s="82">
        <f t="shared" si="8"/>
        <v>11113.625</v>
      </c>
      <c r="F41" s="317">
        <f t="shared" si="9"/>
        <v>100022.625</v>
      </c>
      <c r="G41" s="359" t="s">
        <v>253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317"/>
      <c r="G42" s="359"/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82">
        <v>88809</v>
      </c>
      <c r="E43" s="82">
        <f t="shared" si="8"/>
        <v>11101.125</v>
      </c>
      <c r="F43" s="317">
        <f t="shared" si="9"/>
        <v>99910.125</v>
      </c>
      <c r="G43" s="359" t="s">
        <v>253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82">
        <v>88409</v>
      </c>
      <c r="E44" s="82">
        <f t="shared" si="8"/>
        <v>11051.125</v>
      </c>
      <c r="F44" s="317">
        <f t="shared" si="9"/>
        <v>99460.125</v>
      </c>
      <c r="G44" s="359" t="s">
        <v>253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82">
        <v>89909</v>
      </c>
      <c r="E45" s="82">
        <f t="shared" si="8"/>
        <v>11238.625</v>
      </c>
      <c r="F45" s="317">
        <f t="shared" si="9"/>
        <v>101147.625</v>
      </c>
      <c r="G45" s="359" t="s">
        <v>253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317"/>
      <c r="G46" s="359"/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82">
        <v>91189</v>
      </c>
      <c r="E47" s="82">
        <f>D47*12.5%</f>
        <v>11398.625</v>
      </c>
      <c r="F47" s="317">
        <f t="shared" si="9"/>
        <v>102587.625</v>
      </c>
      <c r="G47" s="359" t="s">
        <v>253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317"/>
      <c r="G48" s="359"/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82">
        <v>88649</v>
      </c>
      <c r="E49" s="82">
        <f t="shared" ref="E49:E53" si="10">D49*12.5%</f>
        <v>11081.125</v>
      </c>
      <c r="F49" s="317">
        <f t="shared" si="9"/>
        <v>99730.125</v>
      </c>
      <c r="G49" s="359" t="s">
        <v>253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43">
        <v>88649</v>
      </c>
      <c r="E50" s="82">
        <f t="shared" si="10"/>
        <v>11081.125</v>
      </c>
      <c r="F50" s="317">
        <f t="shared" si="9"/>
        <v>99730.125</v>
      </c>
      <c r="G50" s="402" t="s">
        <v>253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94579</v>
      </c>
      <c r="E51" s="82">
        <f t="shared" si="10"/>
        <v>11822.375</v>
      </c>
      <c r="F51" s="317">
        <f t="shared" si="9"/>
        <v>106401.375</v>
      </c>
      <c r="G51" s="359" t="s">
        <v>253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>
        <v>0</v>
      </c>
      <c r="E52" s="82">
        <f t="shared" si="10"/>
        <v>0</v>
      </c>
      <c r="F52" s="317">
        <f t="shared" si="9"/>
        <v>0</v>
      </c>
      <c r="G52" s="359" t="s">
        <v>253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82">
        <v>98059</v>
      </c>
      <c r="E53" s="82">
        <f t="shared" si="10"/>
        <v>12257.375</v>
      </c>
      <c r="F53" s="317">
        <f t="shared" si="9"/>
        <v>110316.375</v>
      </c>
      <c r="G53" s="359" t="s">
        <v>253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317"/>
      <c r="G54" s="359"/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99009</v>
      </c>
      <c r="E55" s="82">
        <f t="shared" ref="E55" si="11">D55*12.5%</f>
        <v>12376.125</v>
      </c>
      <c r="F55" s="317">
        <f t="shared" ref="F55" si="12">D55+E55</f>
        <v>111385.125</v>
      </c>
      <c r="G55" s="359" t="s">
        <v>253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317"/>
      <c r="G56" s="359"/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93049</v>
      </c>
      <c r="E57" s="82">
        <f t="shared" ref="E57:E64" si="13">D57*12.5%</f>
        <v>11631.125</v>
      </c>
      <c r="F57" s="317">
        <f t="shared" si="9"/>
        <v>104680.125</v>
      </c>
      <c r="G57" s="359" t="s">
        <v>253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>
        <v>99035</v>
      </c>
      <c r="E58" s="82">
        <f t="shared" si="13"/>
        <v>12379.375</v>
      </c>
      <c r="F58" s="317">
        <f t="shared" si="9"/>
        <v>111414.375</v>
      </c>
      <c r="G58" s="359" t="s">
        <v>253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82">
        <v>83409</v>
      </c>
      <c r="E59" s="82">
        <f t="shared" si="13"/>
        <v>10426.125</v>
      </c>
      <c r="F59" s="317">
        <f t="shared" si="9"/>
        <v>93835.125</v>
      </c>
      <c r="G59" s="359" t="s">
        <v>253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351">
        <v>85409</v>
      </c>
      <c r="E60" s="82">
        <f t="shared" si="13"/>
        <v>10676.125</v>
      </c>
      <c r="F60" s="317">
        <f t="shared" si="9"/>
        <v>96085.125</v>
      </c>
      <c r="G60" s="359" t="s">
        <v>253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82">
        <v>87459</v>
      </c>
      <c r="E61" s="82">
        <f t="shared" si="13"/>
        <v>10932.375</v>
      </c>
      <c r="F61" s="317">
        <f t="shared" si="9"/>
        <v>98391.375</v>
      </c>
      <c r="G61" s="359" t="s">
        <v>253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82">
        <v>85009</v>
      </c>
      <c r="E62" s="82">
        <f t="shared" si="13"/>
        <v>10626.125</v>
      </c>
      <c r="F62" s="317">
        <f t="shared" si="9"/>
        <v>95635.125</v>
      </c>
      <c r="G62" s="359" t="s">
        <v>253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82">
        <v>85249</v>
      </c>
      <c r="E63" s="82">
        <f t="shared" si="13"/>
        <v>10656.125</v>
      </c>
      <c r="F63" s="317">
        <f t="shared" si="9"/>
        <v>95905.125</v>
      </c>
      <c r="G63" s="359" t="s">
        <v>253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82">
        <v>85409</v>
      </c>
      <c r="E64" s="82">
        <f t="shared" si="13"/>
        <v>10676.125</v>
      </c>
      <c r="F64" s="317">
        <f t="shared" si="9"/>
        <v>96085.125</v>
      </c>
      <c r="G64" s="359" t="s">
        <v>253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78"/>
      <c r="H65" s="170"/>
      <c r="L65" s="283"/>
      <c r="M65" s="283"/>
      <c r="N65" s="283"/>
      <c r="O65" s="283"/>
    </row>
    <row r="66" spans="1:15" s="229" customFormat="1" ht="16.5" thickBot="1">
      <c r="A66" s="306" t="s">
        <v>118</v>
      </c>
      <c r="B66" s="307"/>
      <c r="C66" s="307"/>
      <c r="D66" s="307"/>
      <c r="E66" s="307"/>
      <c r="F66" s="307"/>
      <c r="G66" s="300"/>
      <c r="H66" s="301"/>
      <c r="L66" s="283"/>
      <c r="M66" s="283"/>
      <c r="N66" s="283"/>
      <c r="O66" s="283"/>
    </row>
    <row r="67" spans="1:15" s="229" customFormat="1" ht="16.5" thickBot="1">
      <c r="A67" s="476" t="s">
        <v>7</v>
      </c>
      <c r="B67" s="476"/>
      <c r="C67" s="111" t="s">
        <v>8</v>
      </c>
      <c r="D67" s="308" t="s">
        <v>200</v>
      </c>
      <c r="E67" s="309" t="s">
        <v>11</v>
      </c>
      <c r="F67" s="361" t="s">
        <v>201</v>
      </c>
      <c r="G67" s="356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310">
        <v>91459</v>
      </c>
      <c r="E68" s="82">
        <f t="shared" ref="E68" si="14">D68*12.5%</f>
        <v>11432.375</v>
      </c>
      <c r="F68" s="317">
        <f t="shared" ref="F68" si="15">D68+E68</f>
        <v>102891.375</v>
      </c>
      <c r="G68" s="359" t="s">
        <v>253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>
        <v>91509</v>
      </c>
      <c r="E69" s="82">
        <f t="shared" ref="E69:E78" si="16">D69*12.5%</f>
        <v>11438.625</v>
      </c>
      <c r="F69" s="317">
        <f t="shared" ref="F69:F78" si="17">D69+E69</f>
        <v>102947.625</v>
      </c>
      <c r="G69" s="359" t="s">
        <v>253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>
        <v>92009</v>
      </c>
      <c r="E70" s="82">
        <f t="shared" si="16"/>
        <v>11501.125</v>
      </c>
      <c r="F70" s="317">
        <f t="shared" si="17"/>
        <v>103510.125</v>
      </c>
      <c r="G70" s="359" t="s">
        <v>253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>
        <v>93109</v>
      </c>
      <c r="E71" s="82">
        <f t="shared" si="16"/>
        <v>11638.625</v>
      </c>
      <c r="F71" s="317">
        <f t="shared" si="17"/>
        <v>104747.625</v>
      </c>
      <c r="G71" s="359" t="s">
        <v>253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>
        <v>93709</v>
      </c>
      <c r="E72" s="82">
        <f t="shared" si="16"/>
        <v>11713.625</v>
      </c>
      <c r="F72" s="317">
        <f t="shared" si="17"/>
        <v>105422.625</v>
      </c>
      <c r="G72" s="359" t="s">
        <v>253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82">
        <v>95499</v>
      </c>
      <c r="E73" s="82">
        <f t="shared" si="16"/>
        <v>11937.375</v>
      </c>
      <c r="F73" s="317">
        <f t="shared" si="17"/>
        <v>107436.375</v>
      </c>
      <c r="G73" s="359" t="s">
        <v>253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>
        <v>94809</v>
      </c>
      <c r="E74" s="82">
        <f t="shared" si="16"/>
        <v>11851.125</v>
      </c>
      <c r="F74" s="317">
        <f t="shared" si="17"/>
        <v>106660.125</v>
      </c>
      <c r="G74" s="359"/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>
        <v>95109</v>
      </c>
      <c r="E75" s="82">
        <f t="shared" si="16"/>
        <v>11888.625</v>
      </c>
      <c r="F75" s="317">
        <f t="shared" si="17"/>
        <v>106997.625</v>
      </c>
      <c r="G75" s="359" t="s">
        <v>253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82">
        <v>90309</v>
      </c>
      <c r="E76" s="82">
        <f t="shared" si="16"/>
        <v>11288.625</v>
      </c>
      <c r="F76" s="317">
        <f t="shared" si="17"/>
        <v>101597.625</v>
      </c>
      <c r="G76" s="359" t="s">
        <v>253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82">
        <v>87709</v>
      </c>
      <c r="E77" s="82">
        <f t="shared" si="16"/>
        <v>10963.625</v>
      </c>
      <c r="F77" s="317">
        <f t="shared" si="17"/>
        <v>98672.625</v>
      </c>
      <c r="G77" s="359" t="s">
        <v>253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311">
        <v>88809</v>
      </c>
      <c r="E78" s="311">
        <f t="shared" si="16"/>
        <v>11101.125</v>
      </c>
      <c r="F78" s="370">
        <f t="shared" si="17"/>
        <v>99910.125</v>
      </c>
      <c r="G78" s="359" t="s">
        <v>253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77" t="s">
        <v>139</v>
      </c>
      <c r="B80" s="478"/>
      <c r="C80" s="478"/>
      <c r="D80" s="478"/>
      <c r="E80" s="479"/>
      <c r="F80" s="533"/>
      <c r="G80" s="534"/>
      <c r="H80" s="170"/>
      <c r="L80" s="283"/>
      <c r="M80" s="283"/>
      <c r="N80" s="283"/>
      <c r="O80" s="283"/>
    </row>
    <row r="81" spans="1:15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13"/>
      <c r="D104" s="13"/>
      <c r="E104" s="13"/>
      <c r="F104" s="9"/>
      <c r="G104" s="9"/>
      <c r="H104" s="9"/>
    </row>
  </sheetData>
  <mergeCells count="17">
    <mergeCell ref="A8:G8"/>
    <mergeCell ref="A67:B67"/>
    <mergeCell ref="A80:E80"/>
    <mergeCell ref="A38:G38"/>
    <mergeCell ref="A81:B81"/>
    <mergeCell ref="D81:E81"/>
    <mergeCell ref="F80:G80"/>
    <mergeCell ref="A9:B9"/>
    <mergeCell ref="A39:B39"/>
    <mergeCell ref="A6:F6"/>
    <mergeCell ref="A7:F7"/>
    <mergeCell ref="A1:A4"/>
    <mergeCell ref="B1:G1"/>
    <mergeCell ref="H1:H4"/>
    <mergeCell ref="B2:G2"/>
    <mergeCell ref="B3:G3"/>
    <mergeCell ref="B4:G4"/>
  </mergeCells>
  <pageMargins left="0.59" right="0.25" top="0.75" bottom="0.75" header="0.28000000000000003" footer="0.3"/>
  <pageSetup scale="45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Y104"/>
  <sheetViews>
    <sheetView topLeftCell="A15" workbookViewId="0">
      <selection activeCell="D37" sqref="D37"/>
    </sheetView>
  </sheetViews>
  <sheetFormatPr defaultColWidth="14.85546875" defaultRowHeight="15"/>
  <cols>
    <col min="1" max="1" width="23.7109375" customWidth="1"/>
    <col min="2" max="2" width="22.28515625" style="1" customWidth="1"/>
    <col min="3" max="7" width="25.28515625" style="2" customWidth="1"/>
  </cols>
  <sheetData>
    <row r="1" spans="1:11" ht="35.25">
      <c r="A1" s="449"/>
      <c r="B1" s="474" t="s">
        <v>0</v>
      </c>
      <c r="C1" s="474"/>
      <c r="D1" s="474"/>
      <c r="E1" s="474"/>
      <c r="F1" s="474"/>
      <c r="G1" s="474"/>
    </row>
    <row r="2" spans="1:11">
      <c r="A2" s="449"/>
      <c r="B2" s="452" t="s">
        <v>1</v>
      </c>
      <c r="C2" s="452"/>
      <c r="D2" s="452"/>
      <c r="E2" s="452"/>
      <c r="F2" s="452"/>
      <c r="G2" s="474"/>
    </row>
    <row r="3" spans="1:11">
      <c r="A3" s="449"/>
      <c r="B3" s="452" t="s">
        <v>244</v>
      </c>
      <c r="C3" s="452"/>
      <c r="D3" s="452"/>
      <c r="E3" s="452"/>
      <c r="F3" s="452"/>
      <c r="G3" s="474"/>
    </row>
    <row r="4" spans="1:11">
      <c r="A4" s="449"/>
      <c r="B4" s="452" t="s">
        <v>3</v>
      </c>
      <c r="C4" s="452"/>
      <c r="D4" s="452"/>
      <c r="E4" s="452"/>
      <c r="F4" s="452"/>
      <c r="G4" s="474"/>
    </row>
    <row r="5" spans="1:11" ht="15.75" thickBot="1"/>
    <row r="6" spans="1:11" ht="16.5" thickBot="1">
      <c r="A6" s="540" t="s">
        <v>197</v>
      </c>
      <c r="B6" s="541"/>
      <c r="C6" s="541"/>
      <c r="D6" s="541"/>
      <c r="E6" s="541"/>
      <c r="F6" s="541"/>
      <c r="G6" s="376" t="s">
        <v>259</v>
      </c>
    </row>
    <row r="7" spans="1:11" ht="15.75" thickBot="1">
      <c r="A7" s="540" t="s">
        <v>248</v>
      </c>
      <c r="B7" s="541"/>
      <c r="C7" s="541"/>
      <c r="D7" s="541"/>
      <c r="E7" s="541"/>
      <c r="F7" s="541"/>
      <c r="G7" s="4" t="s">
        <v>272</v>
      </c>
    </row>
    <row r="8" spans="1:11" ht="15.75" thickBot="1">
      <c r="A8" s="528" t="s">
        <v>199</v>
      </c>
      <c r="B8" s="529"/>
      <c r="C8" s="529"/>
      <c r="D8" s="529"/>
      <c r="E8" s="529"/>
      <c r="F8" s="529"/>
      <c r="G8" s="537"/>
    </row>
    <row r="9" spans="1:11" s="401" customFormat="1" ht="16.5" thickBot="1">
      <c r="A9" s="538" t="s">
        <v>7</v>
      </c>
      <c r="B9" s="539"/>
      <c r="C9" s="400" t="s">
        <v>8</v>
      </c>
      <c r="D9" s="400" t="s">
        <v>200</v>
      </c>
      <c r="E9" s="400" t="s">
        <v>11</v>
      </c>
      <c r="F9" s="395" t="s">
        <v>201</v>
      </c>
      <c r="G9" s="400"/>
    </row>
    <row r="10" spans="1:11" s="229" customFormat="1" ht="15.75">
      <c r="A10" s="302" t="s">
        <v>15</v>
      </c>
      <c r="B10" s="303" t="s">
        <v>16</v>
      </c>
      <c r="C10" s="313" t="s">
        <v>17</v>
      </c>
      <c r="D10" s="81">
        <v>75515</v>
      </c>
      <c r="E10" s="81">
        <f t="shared" ref="E10:E16" si="0">D10*12.5%</f>
        <v>9439.375</v>
      </c>
      <c r="F10" s="305">
        <f>D10+E10</f>
        <v>84954.375</v>
      </c>
      <c r="G10" s="363" t="s">
        <v>253</v>
      </c>
    </row>
    <row r="11" spans="1:11" s="229" customFormat="1" ht="15.75">
      <c r="A11" s="90" t="s">
        <v>15</v>
      </c>
      <c r="B11" s="91" t="s">
        <v>24</v>
      </c>
      <c r="C11" s="92" t="s">
        <v>25</v>
      </c>
      <c r="D11" s="81">
        <v>75515</v>
      </c>
      <c r="E11" s="82">
        <f t="shared" si="0"/>
        <v>9439.375</v>
      </c>
      <c r="F11" s="87">
        <f t="shared" ref="F11:F36" si="1">D11+E11</f>
        <v>84954.375</v>
      </c>
      <c r="G11" s="359" t="s">
        <v>253</v>
      </c>
    </row>
    <row r="12" spans="1:11" s="229" customFormat="1" ht="15.75">
      <c r="A12" s="90" t="s">
        <v>15</v>
      </c>
      <c r="B12" s="91" t="s">
        <v>20</v>
      </c>
      <c r="C12" s="92" t="s">
        <v>21</v>
      </c>
      <c r="D12" s="82">
        <v>75365</v>
      </c>
      <c r="E12" s="82">
        <f t="shared" si="0"/>
        <v>9420.625</v>
      </c>
      <c r="F12" s="87">
        <f t="shared" si="1"/>
        <v>84785.625</v>
      </c>
      <c r="G12" s="359" t="s">
        <v>253</v>
      </c>
      <c r="H12" s="282"/>
      <c r="I12" s="283"/>
      <c r="J12" s="283"/>
      <c r="K12" s="283"/>
    </row>
    <row r="13" spans="1:11" s="229" customFormat="1" ht="15.75">
      <c r="A13" s="90" t="s">
        <v>15</v>
      </c>
      <c r="B13" s="91" t="s">
        <v>22</v>
      </c>
      <c r="C13" s="92" t="s">
        <v>23</v>
      </c>
      <c r="D13" s="82">
        <v>75515</v>
      </c>
      <c r="E13" s="82">
        <f t="shared" si="0"/>
        <v>9439.375</v>
      </c>
      <c r="F13" s="87">
        <f t="shared" si="1"/>
        <v>84954.375</v>
      </c>
      <c r="G13" s="359" t="s">
        <v>253</v>
      </c>
      <c r="H13" s="282"/>
      <c r="I13" s="283"/>
      <c r="J13" s="283"/>
      <c r="K13" s="283"/>
    </row>
    <row r="14" spans="1:11" s="229" customFormat="1" ht="15.75">
      <c r="A14" s="90" t="s">
        <v>15</v>
      </c>
      <c r="B14" s="91" t="s">
        <v>18</v>
      </c>
      <c r="C14" s="92" t="s">
        <v>19</v>
      </c>
      <c r="D14" s="82">
        <v>76515</v>
      </c>
      <c r="E14" s="82">
        <f t="shared" si="0"/>
        <v>9564.375</v>
      </c>
      <c r="F14" s="87">
        <f t="shared" si="1"/>
        <v>86079.375</v>
      </c>
      <c r="G14" s="359" t="s">
        <v>253</v>
      </c>
      <c r="H14" s="282"/>
      <c r="I14" s="283"/>
      <c r="J14" s="283"/>
      <c r="K14" s="283"/>
    </row>
    <row r="15" spans="1:11" s="229" customFormat="1" ht="15.75">
      <c r="A15" s="90" t="s">
        <v>15</v>
      </c>
      <c r="B15" s="91" t="s">
        <v>263</v>
      </c>
      <c r="C15" s="92" t="s">
        <v>264</v>
      </c>
      <c r="D15" s="412">
        <v>79685</v>
      </c>
      <c r="E15" s="412">
        <f t="shared" si="0"/>
        <v>9960.625</v>
      </c>
      <c r="F15" s="87">
        <f t="shared" si="1"/>
        <v>89645.625</v>
      </c>
      <c r="G15" s="411" t="s">
        <v>253</v>
      </c>
      <c r="H15" s="282"/>
      <c r="I15" s="283"/>
      <c r="J15" s="283"/>
      <c r="K15" s="283"/>
    </row>
    <row r="16" spans="1:11" s="284" customFormat="1" ht="15.75">
      <c r="A16" s="90" t="s">
        <v>26</v>
      </c>
      <c r="B16" s="91" t="s">
        <v>27</v>
      </c>
      <c r="C16" s="92" t="s">
        <v>23</v>
      </c>
      <c r="D16" s="82">
        <v>77915</v>
      </c>
      <c r="E16" s="82">
        <f t="shared" si="0"/>
        <v>9739.375</v>
      </c>
      <c r="F16" s="87">
        <f t="shared" si="1"/>
        <v>87654.375</v>
      </c>
      <c r="G16" s="359" t="s">
        <v>253</v>
      </c>
      <c r="H16" s="285"/>
      <c r="I16" s="286"/>
      <c r="J16" s="286"/>
      <c r="K16" s="286"/>
    </row>
    <row r="17" spans="1:11" s="229" customFormat="1" ht="15.75">
      <c r="A17" s="90" t="s">
        <v>32</v>
      </c>
      <c r="B17" s="91" t="s">
        <v>33</v>
      </c>
      <c r="C17" s="92" t="s">
        <v>34</v>
      </c>
      <c r="D17" s="82">
        <v>80915</v>
      </c>
      <c r="E17" s="82">
        <f>D17*12.5%</f>
        <v>10114.375</v>
      </c>
      <c r="F17" s="87">
        <f t="shared" ref="F17" si="2">D17+E17</f>
        <v>91029.375</v>
      </c>
      <c r="G17" s="359" t="s">
        <v>253</v>
      </c>
      <c r="H17" s="283"/>
      <c r="I17" s="283"/>
      <c r="J17" s="283"/>
      <c r="K17" s="283"/>
    </row>
    <row r="18" spans="1:11" s="229" customFormat="1" ht="15.75">
      <c r="A18" s="90" t="s">
        <v>35</v>
      </c>
      <c r="B18" s="91" t="s">
        <v>36</v>
      </c>
      <c r="C18" s="92" t="s">
        <v>37</v>
      </c>
      <c r="D18" s="445">
        <v>80915</v>
      </c>
      <c r="E18" s="82">
        <f>D18*12.5%</f>
        <v>10114.375</v>
      </c>
      <c r="F18" s="87">
        <f t="shared" si="1"/>
        <v>91029.375</v>
      </c>
      <c r="G18" s="359" t="s">
        <v>253</v>
      </c>
      <c r="H18" s="283"/>
      <c r="I18" s="283"/>
      <c r="J18" s="283"/>
      <c r="K18" s="283"/>
    </row>
    <row r="19" spans="1:11" s="229" customFormat="1" ht="15.75">
      <c r="A19" s="90" t="s">
        <v>35</v>
      </c>
      <c r="B19" s="91" t="s">
        <v>38</v>
      </c>
      <c r="C19" s="92" t="s">
        <v>39</v>
      </c>
      <c r="D19" s="392"/>
      <c r="E19" s="82"/>
      <c r="F19" s="87"/>
      <c r="G19" s="359"/>
      <c r="H19" s="283"/>
      <c r="I19" s="283"/>
      <c r="J19" s="283"/>
      <c r="K19" s="283"/>
    </row>
    <row r="20" spans="1:11" s="229" customFormat="1" ht="15.75">
      <c r="A20" s="90" t="s">
        <v>28</v>
      </c>
      <c r="B20" s="91" t="s">
        <v>29</v>
      </c>
      <c r="C20" s="92" t="s">
        <v>19</v>
      </c>
      <c r="D20" s="82">
        <v>79665</v>
      </c>
      <c r="E20" s="82">
        <f>D20*12.5%</f>
        <v>9958.125</v>
      </c>
      <c r="F20" s="87">
        <f t="shared" ref="F20" si="3">D20+E20</f>
        <v>89623.125</v>
      </c>
      <c r="G20" s="359" t="s">
        <v>253</v>
      </c>
      <c r="H20" s="283"/>
      <c r="I20" s="283"/>
      <c r="J20" s="283"/>
      <c r="K20" s="283"/>
    </row>
    <row r="21" spans="1:11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359"/>
      <c r="H21" s="283"/>
      <c r="I21" s="283"/>
      <c r="J21" s="283"/>
      <c r="K21" s="283"/>
    </row>
    <row r="22" spans="1:11" s="229" customFormat="1" ht="15.75">
      <c r="A22" s="103" t="s">
        <v>59</v>
      </c>
      <c r="B22" s="91" t="s">
        <v>60</v>
      </c>
      <c r="C22" s="92" t="s">
        <v>19</v>
      </c>
      <c r="D22" s="82">
        <v>85115</v>
      </c>
      <c r="E22" s="82">
        <f t="shared" ref="E22:E33" si="4">D22*12.5%</f>
        <v>10639.375</v>
      </c>
      <c r="F22" s="87">
        <f t="shared" si="1"/>
        <v>95754.375</v>
      </c>
      <c r="G22" s="359" t="s">
        <v>253</v>
      </c>
      <c r="H22" s="282"/>
      <c r="I22" s="283"/>
      <c r="J22" s="283"/>
      <c r="K22" s="283"/>
    </row>
    <row r="23" spans="1:11" s="229" customFormat="1" ht="15.75">
      <c r="A23" s="103" t="s">
        <v>40</v>
      </c>
      <c r="B23" s="91" t="s">
        <v>41</v>
      </c>
      <c r="C23" s="92" t="s">
        <v>23</v>
      </c>
      <c r="D23" s="82">
        <v>81315</v>
      </c>
      <c r="E23" s="82">
        <f t="shared" si="4"/>
        <v>10164.375</v>
      </c>
      <c r="F23" s="87">
        <f t="shared" si="1"/>
        <v>91479.375</v>
      </c>
      <c r="G23" s="359" t="s">
        <v>253</v>
      </c>
      <c r="H23" s="282"/>
      <c r="I23" s="283"/>
      <c r="J23" s="283"/>
      <c r="K23" s="283"/>
    </row>
    <row r="24" spans="1:11" s="229" customFormat="1" ht="15.75">
      <c r="A24" s="103" t="s">
        <v>40</v>
      </c>
      <c r="B24" s="91" t="s">
        <v>42</v>
      </c>
      <c r="C24" s="92" t="s">
        <v>43</v>
      </c>
      <c r="D24" s="82">
        <v>85865</v>
      </c>
      <c r="E24" s="82">
        <f t="shared" si="4"/>
        <v>10733.125</v>
      </c>
      <c r="F24" s="87">
        <f t="shared" si="1"/>
        <v>96598.125</v>
      </c>
      <c r="G24" s="359" t="s">
        <v>253</v>
      </c>
      <c r="H24" s="282"/>
      <c r="I24" s="283"/>
      <c r="J24" s="283"/>
      <c r="K24" s="283"/>
    </row>
    <row r="25" spans="1:11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359"/>
      <c r="H25" s="282"/>
      <c r="I25" s="283"/>
      <c r="J25" s="283"/>
      <c r="K25" s="283"/>
    </row>
    <row r="26" spans="1:11" s="229" customFormat="1" ht="15.75">
      <c r="A26" s="103" t="s">
        <v>40</v>
      </c>
      <c r="B26" s="91" t="s">
        <v>44</v>
      </c>
      <c r="C26" s="92" t="s">
        <v>45</v>
      </c>
      <c r="D26" s="82">
        <v>81435</v>
      </c>
      <c r="E26" s="82">
        <f t="shared" si="4"/>
        <v>10179.375</v>
      </c>
      <c r="F26" s="87">
        <f t="shared" si="1"/>
        <v>91614.375</v>
      </c>
      <c r="G26" s="359" t="s">
        <v>253</v>
      </c>
      <c r="H26" s="282"/>
      <c r="I26" s="283"/>
      <c r="J26" s="283"/>
      <c r="K26" s="283"/>
    </row>
    <row r="27" spans="1:11" s="229" customFormat="1" ht="15.75">
      <c r="A27" s="103" t="s">
        <v>40</v>
      </c>
      <c r="B27" s="91" t="s">
        <v>46</v>
      </c>
      <c r="C27" s="92" t="s">
        <v>45</v>
      </c>
      <c r="D27" s="82">
        <v>81815</v>
      </c>
      <c r="E27" s="82">
        <f t="shared" si="4"/>
        <v>10226.875</v>
      </c>
      <c r="F27" s="87">
        <f t="shared" si="1"/>
        <v>92041.875</v>
      </c>
      <c r="G27" s="359" t="s">
        <v>253</v>
      </c>
      <c r="H27" s="282"/>
      <c r="I27" s="283"/>
      <c r="J27" s="283"/>
      <c r="K27" s="283"/>
    </row>
    <row r="28" spans="1:11" s="229" customFormat="1" ht="15.75">
      <c r="A28" s="103" t="s">
        <v>40</v>
      </c>
      <c r="B28" s="91" t="s">
        <v>47</v>
      </c>
      <c r="C28" s="92" t="s">
        <v>233</v>
      </c>
      <c r="D28" s="82">
        <v>83115</v>
      </c>
      <c r="E28" s="82">
        <f t="shared" si="4"/>
        <v>10389.375</v>
      </c>
      <c r="F28" s="87">
        <f t="shared" si="1"/>
        <v>93504.375</v>
      </c>
      <c r="G28" s="359" t="s">
        <v>253</v>
      </c>
      <c r="H28" s="282"/>
      <c r="I28" s="283"/>
      <c r="J28" s="283"/>
      <c r="K28" s="283"/>
    </row>
    <row r="29" spans="1:11" s="229" customFormat="1" ht="15.75">
      <c r="A29" s="103" t="s">
        <v>40</v>
      </c>
      <c r="B29" s="91" t="s">
        <v>49</v>
      </c>
      <c r="C29" s="92" t="s">
        <v>233</v>
      </c>
      <c r="D29" s="82">
        <v>81795</v>
      </c>
      <c r="E29" s="82">
        <f t="shared" si="4"/>
        <v>10224.375</v>
      </c>
      <c r="F29" s="87">
        <f t="shared" si="1"/>
        <v>92019.375</v>
      </c>
      <c r="G29" s="359" t="s">
        <v>253</v>
      </c>
      <c r="H29" s="282"/>
      <c r="I29" s="283"/>
      <c r="J29" s="283"/>
      <c r="K29" s="283"/>
    </row>
    <row r="30" spans="1:11" s="229" customFormat="1" ht="15.75">
      <c r="A30" s="103" t="s">
        <v>40</v>
      </c>
      <c r="B30" s="91" t="s">
        <v>50</v>
      </c>
      <c r="C30" s="92" t="s">
        <v>51</v>
      </c>
      <c r="D30" s="82">
        <v>83315</v>
      </c>
      <c r="E30" s="82">
        <f t="shared" si="4"/>
        <v>10414.375</v>
      </c>
      <c r="F30" s="87">
        <f t="shared" si="1"/>
        <v>93729.375</v>
      </c>
      <c r="G30" s="359" t="s">
        <v>253</v>
      </c>
      <c r="H30" s="282"/>
      <c r="I30" s="283"/>
      <c r="J30" s="283"/>
      <c r="K30" s="283"/>
    </row>
    <row r="31" spans="1:11" s="229" customFormat="1" ht="15.75">
      <c r="A31" s="103" t="s">
        <v>40</v>
      </c>
      <c r="B31" s="91" t="s">
        <v>52</v>
      </c>
      <c r="C31" s="92" t="s">
        <v>53</v>
      </c>
      <c r="D31" s="82">
        <v>82315</v>
      </c>
      <c r="E31" s="82">
        <f t="shared" si="4"/>
        <v>10289.375</v>
      </c>
      <c r="F31" s="87">
        <f t="shared" si="1"/>
        <v>92604.375</v>
      </c>
      <c r="G31" s="359" t="s">
        <v>253</v>
      </c>
      <c r="H31" s="282"/>
      <c r="I31" s="283"/>
      <c r="J31" s="283"/>
      <c r="K31" s="283"/>
    </row>
    <row r="32" spans="1:11" s="229" customFormat="1" ht="15.75">
      <c r="A32" s="103" t="s">
        <v>40</v>
      </c>
      <c r="B32" s="91" t="s">
        <v>54</v>
      </c>
      <c r="C32" s="92" t="s">
        <v>43</v>
      </c>
      <c r="D32" s="82">
        <v>81545</v>
      </c>
      <c r="E32" s="82">
        <f t="shared" si="4"/>
        <v>10193.125</v>
      </c>
      <c r="F32" s="87">
        <f t="shared" si="1"/>
        <v>91738.125</v>
      </c>
      <c r="G32" s="359" t="s">
        <v>253</v>
      </c>
      <c r="H32" s="282"/>
      <c r="I32" s="283"/>
      <c r="J32" s="283"/>
      <c r="K32" s="283"/>
    </row>
    <row r="33" spans="1:233" s="284" customFormat="1" ht="15.75">
      <c r="A33" s="103" t="s">
        <v>40</v>
      </c>
      <c r="B33" s="91" t="s">
        <v>55</v>
      </c>
      <c r="C33" s="92" t="s">
        <v>56</v>
      </c>
      <c r="D33" s="82">
        <v>82815</v>
      </c>
      <c r="E33" s="82">
        <f t="shared" si="4"/>
        <v>10351.875</v>
      </c>
      <c r="F33" s="87">
        <f t="shared" si="1"/>
        <v>93166.875</v>
      </c>
      <c r="G33" s="359" t="s">
        <v>253</v>
      </c>
      <c r="H33" s="285"/>
      <c r="I33" s="286"/>
      <c r="J33" s="286"/>
      <c r="K33" s="286"/>
    </row>
    <row r="34" spans="1:233" s="229" customFormat="1" ht="15.75">
      <c r="A34" s="103" t="s">
        <v>40</v>
      </c>
      <c r="B34" s="91" t="s">
        <v>57</v>
      </c>
      <c r="C34" s="92" t="s">
        <v>58</v>
      </c>
      <c r="D34" s="445">
        <v>82815</v>
      </c>
      <c r="E34" s="82">
        <f>D34*12.5%</f>
        <v>10351.875</v>
      </c>
      <c r="F34" s="87">
        <f t="shared" ref="F34" si="5">D34+E34</f>
        <v>93166.875</v>
      </c>
      <c r="G34" s="359" t="s">
        <v>253</v>
      </c>
      <c r="H34" s="282"/>
      <c r="I34" s="283"/>
      <c r="J34" s="283"/>
      <c r="K34" s="283"/>
    </row>
    <row r="35" spans="1:233" s="229" customFormat="1" ht="15.75">
      <c r="A35" s="90" t="s">
        <v>63</v>
      </c>
      <c r="B35" s="91" t="s">
        <v>64</v>
      </c>
      <c r="C35" s="92"/>
      <c r="D35" s="82">
        <v>71315</v>
      </c>
      <c r="E35" s="82">
        <f>D35*12.5%</f>
        <v>8914.375</v>
      </c>
      <c r="F35" s="87">
        <f t="shared" si="1"/>
        <v>80229.375</v>
      </c>
      <c r="G35" s="359" t="s">
        <v>253</v>
      </c>
      <c r="H35" s="283"/>
      <c r="I35" s="283"/>
      <c r="J35" s="283"/>
      <c r="K35" s="283"/>
    </row>
    <row r="36" spans="1:233" s="229" customFormat="1" ht="15.75">
      <c r="A36" s="90" t="s">
        <v>63</v>
      </c>
      <c r="B36" s="91" t="s">
        <v>65</v>
      </c>
      <c r="C36" s="92"/>
      <c r="D36" s="445">
        <v>71315</v>
      </c>
      <c r="E36" s="82">
        <f>D36*12.5%</f>
        <v>8914.375</v>
      </c>
      <c r="F36" s="87">
        <f t="shared" si="1"/>
        <v>80229.375</v>
      </c>
      <c r="G36" s="359" t="s">
        <v>253</v>
      </c>
      <c r="H36" s="283"/>
      <c r="I36" s="283"/>
      <c r="J36" s="283"/>
      <c r="K36" s="283"/>
    </row>
    <row r="37" spans="1:233" s="283" customFormat="1" ht="16.5" thickBot="1">
      <c r="A37" s="371"/>
      <c r="B37" s="314"/>
      <c r="C37" s="315"/>
      <c r="D37" s="372"/>
      <c r="E37" s="167"/>
      <c r="F37" s="167"/>
      <c r="G37" s="167"/>
      <c r="HY37" s="229"/>
    </row>
    <row r="38" spans="1:233" s="229" customFormat="1" ht="21" thickBot="1">
      <c r="A38" s="530" t="s">
        <v>66</v>
      </c>
      <c r="B38" s="531"/>
      <c r="C38" s="531"/>
      <c r="D38" s="531"/>
      <c r="E38" s="531"/>
      <c r="F38" s="531"/>
      <c r="G38" s="532"/>
      <c r="I38" s="283"/>
      <c r="J38" s="283"/>
      <c r="K38" s="283"/>
      <c r="L38" s="283"/>
    </row>
    <row r="39" spans="1:233" s="287" customFormat="1" ht="16.5" thickBot="1">
      <c r="A39" s="542" t="s">
        <v>7</v>
      </c>
      <c r="B39" s="543"/>
      <c r="C39" s="394" t="s">
        <v>8</v>
      </c>
      <c r="D39" s="394" t="s">
        <v>200</v>
      </c>
      <c r="E39" s="394" t="s">
        <v>11</v>
      </c>
      <c r="F39" s="394" t="s">
        <v>201</v>
      </c>
      <c r="G39" s="308"/>
      <c r="I39" s="163"/>
      <c r="J39" s="163"/>
      <c r="K39" s="163"/>
      <c r="L39" s="163"/>
    </row>
    <row r="40" spans="1:233" s="175" customFormat="1" ht="15.75">
      <c r="A40" s="302" t="s">
        <v>26</v>
      </c>
      <c r="B40" s="303" t="s">
        <v>67</v>
      </c>
      <c r="C40" s="304" t="s">
        <v>68</v>
      </c>
      <c r="D40" s="81">
        <v>88170</v>
      </c>
      <c r="E40" s="81">
        <f t="shared" ref="E40:E45" si="6">D40*12.5%</f>
        <v>11021.25</v>
      </c>
      <c r="F40" s="305">
        <f t="shared" ref="F40:F64" si="7">D40+E40</f>
        <v>99191.25</v>
      </c>
      <c r="G40" s="397" t="s">
        <v>253</v>
      </c>
      <c r="I40" s="288"/>
      <c r="J40" s="288"/>
      <c r="K40" s="288"/>
      <c r="L40" s="288"/>
    </row>
    <row r="41" spans="1:233" s="175" customFormat="1" ht="15.75">
      <c r="A41" s="90" t="s">
        <v>69</v>
      </c>
      <c r="B41" s="91" t="s">
        <v>70</v>
      </c>
      <c r="C41" s="115" t="s">
        <v>71</v>
      </c>
      <c r="D41" s="81">
        <v>88670</v>
      </c>
      <c r="E41" s="392">
        <f t="shared" si="6"/>
        <v>11083.75</v>
      </c>
      <c r="F41" s="87">
        <f t="shared" si="7"/>
        <v>99753.75</v>
      </c>
      <c r="G41" s="398" t="s">
        <v>253</v>
      </c>
      <c r="I41" s="288"/>
      <c r="J41" s="288"/>
      <c r="K41" s="288"/>
      <c r="L41" s="288"/>
    </row>
    <row r="42" spans="1:233" s="175" customFormat="1" ht="15.75">
      <c r="A42" s="90" t="s">
        <v>72</v>
      </c>
      <c r="B42" s="118" t="s">
        <v>73</v>
      </c>
      <c r="C42" s="115" t="s">
        <v>74</v>
      </c>
      <c r="D42" s="392"/>
      <c r="E42" s="392"/>
      <c r="F42" s="87"/>
      <c r="G42" s="398"/>
      <c r="I42" s="288"/>
      <c r="J42" s="288"/>
      <c r="K42" s="288"/>
      <c r="L42" s="288"/>
    </row>
    <row r="43" spans="1:233" s="229" customFormat="1" ht="15.75">
      <c r="A43" s="90" t="s">
        <v>75</v>
      </c>
      <c r="B43" s="91" t="s">
        <v>76</v>
      </c>
      <c r="C43" s="115" t="s">
        <v>77</v>
      </c>
      <c r="D43" s="392">
        <v>88520</v>
      </c>
      <c r="E43" s="392">
        <f t="shared" si="6"/>
        <v>11065</v>
      </c>
      <c r="F43" s="87">
        <f t="shared" si="7"/>
        <v>99585</v>
      </c>
      <c r="G43" s="398" t="s">
        <v>253</v>
      </c>
      <c r="I43" s="283"/>
      <c r="J43" s="283"/>
      <c r="K43" s="283"/>
      <c r="L43" s="283"/>
    </row>
    <row r="44" spans="1:233" s="284" customFormat="1" ht="15.75">
      <c r="A44" s="90" t="s">
        <v>75</v>
      </c>
      <c r="B44" s="91" t="s">
        <v>78</v>
      </c>
      <c r="C44" s="115" t="s">
        <v>43</v>
      </c>
      <c r="D44" s="392">
        <v>88170</v>
      </c>
      <c r="E44" s="392">
        <f t="shared" si="6"/>
        <v>11021.25</v>
      </c>
      <c r="F44" s="87">
        <f t="shared" si="7"/>
        <v>99191.25</v>
      </c>
      <c r="G44" s="398" t="s">
        <v>253</v>
      </c>
      <c r="I44" s="286"/>
      <c r="J44" s="286"/>
      <c r="K44" s="286"/>
      <c r="L44" s="286"/>
    </row>
    <row r="45" spans="1:233" s="229" customFormat="1" ht="15.75">
      <c r="A45" s="90" t="s">
        <v>79</v>
      </c>
      <c r="B45" s="91" t="s">
        <v>80</v>
      </c>
      <c r="C45" s="115" t="s">
        <v>43</v>
      </c>
      <c r="D45" s="392">
        <v>89670</v>
      </c>
      <c r="E45" s="392">
        <f t="shared" si="6"/>
        <v>11208.75</v>
      </c>
      <c r="F45" s="87">
        <f t="shared" si="7"/>
        <v>100878.75</v>
      </c>
      <c r="G45" s="398" t="s">
        <v>253</v>
      </c>
      <c r="I45" s="283"/>
      <c r="J45" s="283"/>
      <c r="K45" s="283"/>
      <c r="L45" s="283"/>
    </row>
    <row r="46" spans="1:233" s="229" customFormat="1" ht="15.75">
      <c r="A46" s="90" t="s">
        <v>75</v>
      </c>
      <c r="B46" s="91" t="s">
        <v>81</v>
      </c>
      <c r="C46" s="115" t="s">
        <v>43</v>
      </c>
      <c r="D46" s="392"/>
      <c r="E46" s="392"/>
      <c r="F46" s="87"/>
      <c r="G46" s="398"/>
      <c r="I46" s="283"/>
      <c r="J46" s="283"/>
      <c r="K46" s="283"/>
      <c r="L46" s="283"/>
    </row>
    <row r="47" spans="1:233" s="229" customFormat="1" ht="15.75">
      <c r="A47" s="90" t="s">
        <v>82</v>
      </c>
      <c r="B47" s="91" t="s">
        <v>83</v>
      </c>
      <c r="C47" s="115" t="s">
        <v>84</v>
      </c>
      <c r="D47" s="392">
        <v>91150</v>
      </c>
      <c r="E47" s="392">
        <f>D47*12.5%</f>
        <v>11393.75</v>
      </c>
      <c r="F47" s="87">
        <f t="shared" si="7"/>
        <v>102543.75</v>
      </c>
      <c r="G47" s="398" t="s">
        <v>253</v>
      </c>
      <c r="I47" s="283"/>
      <c r="J47" s="283"/>
      <c r="K47" s="283"/>
      <c r="L47" s="283"/>
    </row>
    <row r="48" spans="1:233" s="229" customFormat="1" ht="15.75">
      <c r="A48" s="90" t="s">
        <v>91</v>
      </c>
      <c r="B48" s="91" t="s">
        <v>92</v>
      </c>
      <c r="C48" s="115" t="s">
        <v>93</v>
      </c>
      <c r="D48" s="392"/>
      <c r="E48" s="392"/>
      <c r="F48" s="87"/>
      <c r="G48" s="398"/>
      <c r="I48" s="283"/>
      <c r="J48" s="283"/>
      <c r="K48" s="283"/>
      <c r="L48" s="283"/>
    </row>
    <row r="49" spans="1:12" s="284" customFormat="1" ht="15.75">
      <c r="A49" s="90" t="s">
        <v>94</v>
      </c>
      <c r="B49" s="91" t="s">
        <v>95</v>
      </c>
      <c r="C49" s="119" t="s">
        <v>96</v>
      </c>
      <c r="D49" s="392">
        <v>88910</v>
      </c>
      <c r="E49" s="392">
        <f>D49*12.5%</f>
        <v>11113.75</v>
      </c>
      <c r="F49" s="87">
        <f t="shared" si="7"/>
        <v>100023.75</v>
      </c>
      <c r="G49" s="398" t="s">
        <v>253</v>
      </c>
      <c r="I49" s="286"/>
      <c r="J49" s="286"/>
      <c r="K49" s="286"/>
      <c r="L49" s="286"/>
    </row>
    <row r="50" spans="1:12" s="284" customFormat="1" ht="15.75">
      <c r="A50" s="90" t="s">
        <v>94</v>
      </c>
      <c r="B50" s="91" t="s">
        <v>97</v>
      </c>
      <c r="C50" s="119" t="s">
        <v>98</v>
      </c>
      <c r="D50" s="443">
        <v>88910</v>
      </c>
      <c r="E50" s="81">
        <f t="shared" ref="E50" si="8">D50*12.5%</f>
        <v>11113.75</v>
      </c>
      <c r="F50" s="305">
        <f t="shared" ref="F50" si="9">D50+E50</f>
        <v>100023.75</v>
      </c>
      <c r="G50" s="398" t="s">
        <v>253</v>
      </c>
      <c r="I50" s="286"/>
      <c r="J50" s="286"/>
      <c r="K50" s="286"/>
      <c r="L50" s="286"/>
    </row>
    <row r="51" spans="1:12" s="229" customFormat="1" ht="15.75">
      <c r="A51" s="90" t="s">
        <v>99</v>
      </c>
      <c r="B51" s="91" t="s">
        <v>100</v>
      </c>
      <c r="C51" s="119" t="s">
        <v>101</v>
      </c>
      <c r="D51" s="83">
        <v>94290</v>
      </c>
      <c r="E51" s="392">
        <f>D51*12.5%</f>
        <v>11786.25</v>
      </c>
      <c r="F51" s="87">
        <f t="shared" si="7"/>
        <v>106076.25</v>
      </c>
      <c r="G51" s="398" t="s">
        <v>253</v>
      </c>
      <c r="I51" s="283"/>
      <c r="J51" s="283"/>
      <c r="K51" s="283"/>
      <c r="L51" s="283"/>
    </row>
    <row r="52" spans="1:12" s="229" customFormat="1" ht="15.75">
      <c r="A52" s="90" t="s">
        <v>99</v>
      </c>
      <c r="B52" s="91" t="s">
        <v>102</v>
      </c>
      <c r="C52" s="119" t="s">
        <v>101</v>
      </c>
      <c r="D52" s="83">
        <v>0</v>
      </c>
      <c r="E52" s="392">
        <f>D52*12.5%</f>
        <v>0</v>
      </c>
      <c r="F52" s="87">
        <f t="shared" si="7"/>
        <v>0</v>
      </c>
      <c r="G52" s="398" t="s">
        <v>253</v>
      </c>
      <c r="I52" s="283"/>
      <c r="J52" s="283"/>
      <c r="K52" s="283"/>
      <c r="L52" s="283"/>
    </row>
    <row r="53" spans="1:12" s="229" customFormat="1" ht="15.75">
      <c r="A53" s="90" t="s">
        <v>105</v>
      </c>
      <c r="B53" s="91" t="s">
        <v>106</v>
      </c>
      <c r="C53" s="119" t="s">
        <v>107</v>
      </c>
      <c r="D53" s="392">
        <v>98570</v>
      </c>
      <c r="E53" s="392">
        <f>D53*12.5%</f>
        <v>12321.25</v>
      </c>
      <c r="F53" s="87">
        <f t="shared" si="7"/>
        <v>110891.25</v>
      </c>
      <c r="G53" s="398" t="s">
        <v>253</v>
      </c>
      <c r="I53" s="283"/>
      <c r="J53" s="283"/>
      <c r="K53" s="283"/>
      <c r="L53" s="283"/>
    </row>
    <row r="54" spans="1:12" s="229" customFormat="1" ht="15.75">
      <c r="A54" s="90" t="s">
        <v>108</v>
      </c>
      <c r="B54" s="91" t="s">
        <v>109</v>
      </c>
      <c r="C54" s="119" t="s">
        <v>110</v>
      </c>
      <c r="D54" s="392"/>
      <c r="E54" s="392"/>
      <c r="F54" s="87"/>
      <c r="G54" s="398"/>
      <c r="I54" s="283"/>
      <c r="J54" s="283"/>
      <c r="K54" s="283"/>
      <c r="L54" s="283"/>
    </row>
    <row r="55" spans="1:12" s="229" customFormat="1" ht="15.75">
      <c r="A55" s="90" t="s">
        <v>108</v>
      </c>
      <c r="B55" s="91" t="s">
        <v>111</v>
      </c>
      <c r="C55" s="92" t="s">
        <v>98</v>
      </c>
      <c r="D55" s="78">
        <v>99670</v>
      </c>
      <c r="E55" s="81">
        <f t="shared" ref="E55" si="10">D55*12.5%</f>
        <v>12458.75</v>
      </c>
      <c r="F55" s="305">
        <f t="shared" ref="F55" si="11">D55+E55</f>
        <v>112128.75</v>
      </c>
      <c r="G55" s="398" t="s">
        <v>253</v>
      </c>
      <c r="I55" s="283"/>
      <c r="J55" s="283"/>
      <c r="K55" s="283"/>
      <c r="L55" s="283"/>
    </row>
    <row r="56" spans="1:12" s="287" customFormat="1" ht="15.75">
      <c r="A56" s="90" t="s">
        <v>99</v>
      </c>
      <c r="B56" s="91" t="s">
        <v>103</v>
      </c>
      <c r="C56" s="119" t="s">
        <v>104</v>
      </c>
      <c r="D56" s="78"/>
      <c r="E56" s="392"/>
      <c r="F56" s="87"/>
      <c r="G56" s="398"/>
      <c r="I56" s="163"/>
      <c r="J56" s="163"/>
      <c r="K56" s="163"/>
      <c r="L56" s="163"/>
    </row>
    <row r="57" spans="1:12" s="229" customFormat="1" ht="15.75">
      <c r="A57" s="90" t="s">
        <v>85</v>
      </c>
      <c r="B57" s="91" t="s">
        <v>86</v>
      </c>
      <c r="C57" s="115" t="s">
        <v>87</v>
      </c>
      <c r="D57" s="78">
        <v>94010</v>
      </c>
      <c r="E57" s="392">
        <f t="shared" ref="E57:E64" si="12">D57*12.5%</f>
        <v>11751.25</v>
      </c>
      <c r="F57" s="87">
        <f t="shared" si="7"/>
        <v>105761.25</v>
      </c>
      <c r="G57" s="398" t="s">
        <v>253</v>
      </c>
      <c r="I57" s="283"/>
      <c r="J57" s="283"/>
      <c r="K57" s="283"/>
      <c r="L57" s="283"/>
    </row>
    <row r="58" spans="1:12" s="284" customFormat="1" ht="15.75">
      <c r="A58" s="90" t="s">
        <v>88</v>
      </c>
      <c r="B58" s="91" t="s">
        <v>89</v>
      </c>
      <c r="C58" s="115" t="s">
        <v>90</v>
      </c>
      <c r="D58" s="392">
        <v>98996</v>
      </c>
      <c r="E58" s="392">
        <f t="shared" si="12"/>
        <v>12374.5</v>
      </c>
      <c r="F58" s="87">
        <f t="shared" si="7"/>
        <v>111370.5</v>
      </c>
      <c r="G58" s="398" t="s">
        <v>253</v>
      </c>
    </row>
    <row r="59" spans="1:12" s="229" customFormat="1" ht="15.75">
      <c r="A59" s="90" t="s">
        <v>63</v>
      </c>
      <c r="B59" s="91" t="s">
        <v>112</v>
      </c>
      <c r="C59" s="120"/>
      <c r="D59" s="392">
        <v>83370</v>
      </c>
      <c r="E59" s="392">
        <f t="shared" si="12"/>
        <v>10421.25</v>
      </c>
      <c r="F59" s="87">
        <f t="shared" si="7"/>
        <v>93791.25</v>
      </c>
      <c r="G59" s="398" t="s">
        <v>253</v>
      </c>
      <c r="I59" s="283"/>
      <c r="J59" s="283"/>
      <c r="K59" s="283"/>
      <c r="L59" s="283"/>
    </row>
    <row r="60" spans="1:12" s="229" customFormat="1" ht="15.75">
      <c r="A60" s="90" t="s">
        <v>63</v>
      </c>
      <c r="B60" s="91" t="s">
        <v>113</v>
      </c>
      <c r="C60" s="120"/>
      <c r="D60" s="392">
        <v>85120</v>
      </c>
      <c r="E60" s="392">
        <f t="shared" si="12"/>
        <v>10640</v>
      </c>
      <c r="F60" s="87">
        <f t="shared" si="7"/>
        <v>95760</v>
      </c>
      <c r="G60" s="398" t="s">
        <v>253</v>
      </c>
      <c r="I60" s="283"/>
      <c r="J60" s="283"/>
      <c r="K60" s="283"/>
      <c r="L60" s="283"/>
    </row>
    <row r="61" spans="1:12" s="229" customFormat="1" ht="15.75">
      <c r="A61" s="90" t="s">
        <v>63</v>
      </c>
      <c r="B61" s="91" t="s">
        <v>115</v>
      </c>
      <c r="C61" s="120"/>
      <c r="D61" s="392">
        <v>87420</v>
      </c>
      <c r="E61" s="392">
        <f t="shared" si="12"/>
        <v>10927.5</v>
      </c>
      <c r="F61" s="87">
        <f t="shared" si="7"/>
        <v>98347.5</v>
      </c>
      <c r="G61" s="398" t="s">
        <v>253</v>
      </c>
      <c r="I61" s="282"/>
      <c r="J61" s="282"/>
      <c r="K61" s="282"/>
      <c r="L61" s="282"/>
    </row>
    <row r="62" spans="1:12" s="229" customFormat="1" ht="15.75">
      <c r="A62" s="90" t="s">
        <v>63</v>
      </c>
      <c r="B62" s="91" t="s">
        <v>114</v>
      </c>
      <c r="C62" s="120"/>
      <c r="D62" s="392">
        <v>84770</v>
      </c>
      <c r="E62" s="392">
        <f t="shared" si="12"/>
        <v>10596.25</v>
      </c>
      <c r="F62" s="87">
        <f t="shared" si="7"/>
        <v>95366.25</v>
      </c>
      <c r="G62" s="398" t="s">
        <v>253</v>
      </c>
      <c r="I62" s="282"/>
      <c r="J62" s="282"/>
      <c r="K62" s="282"/>
      <c r="L62" s="282"/>
    </row>
    <row r="63" spans="1:12" s="229" customFormat="1" ht="15.75">
      <c r="A63" s="90" t="s">
        <v>63</v>
      </c>
      <c r="B63" s="91" t="s">
        <v>116</v>
      </c>
      <c r="C63" s="120"/>
      <c r="D63" s="392">
        <v>85510</v>
      </c>
      <c r="E63" s="392">
        <f t="shared" si="12"/>
        <v>10688.75</v>
      </c>
      <c r="F63" s="87">
        <f t="shared" si="7"/>
        <v>96198.75</v>
      </c>
      <c r="G63" s="398" t="s">
        <v>253</v>
      </c>
      <c r="I63" s="282"/>
      <c r="J63" s="282"/>
      <c r="K63" s="282"/>
      <c r="L63" s="282"/>
    </row>
    <row r="64" spans="1:12" s="229" customFormat="1" ht="16.5" thickBot="1">
      <c r="A64" s="121" t="s">
        <v>63</v>
      </c>
      <c r="B64" s="122" t="s">
        <v>117</v>
      </c>
      <c r="C64" s="123"/>
      <c r="D64" s="393">
        <v>85370</v>
      </c>
      <c r="E64" s="393">
        <f t="shared" si="12"/>
        <v>10671.25</v>
      </c>
      <c r="F64" s="312">
        <f t="shared" si="7"/>
        <v>96041.25</v>
      </c>
      <c r="G64" s="399" t="s">
        <v>253</v>
      </c>
      <c r="I64" s="282"/>
      <c r="J64" s="282"/>
      <c r="K64" s="282"/>
      <c r="L64" s="282"/>
    </row>
    <row r="65" spans="1:12" s="229" customFormat="1" ht="16.5" thickBot="1">
      <c r="A65" s="163"/>
      <c r="B65" s="168"/>
      <c r="C65" s="169"/>
      <c r="D65" s="170"/>
      <c r="E65" s="170"/>
      <c r="F65" s="170"/>
      <c r="G65" s="170"/>
      <c r="I65" s="283"/>
      <c r="J65" s="283"/>
      <c r="K65" s="283"/>
      <c r="L65" s="283"/>
    </row>
    <row r="66" spans="1:12" s="229" customFormat="1" ht="18.75" thickBot="1">
      <c r="A66" s="513" t="s">
        <v>118</v>
      </c>
      <c r="B66" s="514"/>
      <c r="C66" s="514"/>
      <c r="D66" s="514"/>
      <c r="E66" s="514"/>
      <c r="F66" s="514"/>
      <c r="G66" s="514"/>
      <c r="I66" s="283"/>
      <c r="J66" s="283"/>
      <c r="K66" s="283"/>
      <c r="L66" s="283"/>
    </row>
    <row r="67" spans="1:12" s="229" customFormat="1" ht="16.5" thickBot="1">
      <c r="A67" s="542" t="s">
        <v>7</v>
      </c>
      <c r="B67" s="543"/>
      <c r="C67" s="394" t="s">
        <v>8</v>
      </c>
      <c r="D67" s="308" t="s">
        <v>200</v>
      </c>
      <c r="E67" s="394" t="s">
        <v>11</v>
      </c>
      <c r="F67" s="394" t="s">
        <v>201</v>
      </c>
      <c r="G67" s="308"/>
      <c r="I67" s="283"/>
      <c r="J67" s="283"/>
      <c r="K67" s="283"/>
      <c r="L67" s="283"/>
    </row>
    <row r="68" spans="1:12" s="229" customFormat="1" ht="15.75">
      <c r="A68" s="379" t="s">
        <v>124</v>
      </c>
      <c r="B68" s="380" t="s">
        <v>125</v>
      </c>
      <c r="C68" s="313" t="s">
        <v>68</v>
      </c>
      <c r="D68" s="391">
        <v>91470</v>
      </c>
      <c r="E68" s="81">
        <f t="shared" ref="E68" si="13">D68*12.5%</f>
        <v>11433.75</v>
      </c>
      <c r="F68" s="305">
        <f t="shared" ref="F68" si="14">D68+E68</f>
        <v>102903.75</v>
      </c>
      <c r="G68" s="397" t="s">
        <v>253</v>
      </c>
      <c r="I68" s="283"/>
      <c r="J68" s="283"/>
      <c r="K68" s="283"/>
      <c r="L68" s="283"/>
    </row>
    <row r="69" spans="1:12" s="229" customFormat="1" ht="15.75">
      <c r="A69" s="132" t="s">
        <v>124</v>
      </c>
      <c r="B69" s="133" t="s">
        <v>126</v>
      </c>
      <c r="C69" s="92" t="s">
        <v>127</v>
      </c>
      <c r="D69" s="392">
        <v>91520</v>
      </c>
      <c r="E69" s="392">
        <f t="shared" ref="E69:E78" si="15">D69*12.5%</f>
        <v>11440</v>
      </c>
      <c r="F69" s="87">
        <f t="shared" ref="F69:F78" si="16">D69+E69</f>
        <v>102960</v>
      </c>
      <c r="G69" s="398" t="s">
        <v>253</v>
      </c>
      <c r="I69" s="283"/>
      <c r="J69" s="283"/>
      <c r="K69" s="283"/>
      <c r="L69" s="283"/>
    </row>
    <row r="70" spans="1:12" s="175" customFormat="1" ht="15.75">
      <c r="A70" s="132" t="s">
        <v>124</v>
      </c>
      <c r="B70" s="133" t="s">
        <v>128</v>
      </c>
      <c r="C70" s="92" t="s">
        <v>127</v>
      </c>
      <c r="D70" s="392">
        <v>92020</v>
      </c>
      <c r="E70" s="392">
        <f t="shared" si="15"/>
        <v>11502.5</v>
      </c>
      <c r="F70" s="87">
        <f t="shared" si="16"/>
        <v>103522.5</v>
      </c>
      <c r="G70" s="398" t="s">
        <v>253</v>
      </c>
      <c r="I70" s="288"/>
      <c r="J70" s="288"/>
      <c r="K70" s="288"/>
      <c r="L70" s="288"/>
    </row>
    <row r="71" spans="1:12" s="175" customFormat="1" ht="15.75">
      <c r="A71" s="132" t="s">
        <v>129</v>
      </c>
      <c r="B71" s="133" t="s">
        <v>130</v>
      </c>
      <c r="C71" s="92" t="s">
        <v>131</v>
      </c>
      <c r="D71" s="392">
        <v>93170</v>
      </c>
      <c r="E71" s="392">
        <f t="shared" si="15"/>
        <v>11646.25</v>
      </c>
      <c r="F71" s="87">
        <f t="shared" si="16"/>
        <v>104816.25</v>
      </c>
      <c r="G71" s="398" t="s">
        <v>253</v>
      </c>
      <c r="I71" s="288"/>
      <c r="J71" s="288"/>
      <c r="K71" s="288"/>
      <c r="L71" s="288"/>
    </row>
    <row r="72" spans="1:12" s="175" customFormat="1" ht="15.75">
      <c r="A72" s="132" t="s">
        <v>132</v>
      </c>
      <c r="B72" s="133" t="s">
        <v>133</v>
      </c>
      <c r="C72" s="92" t="s">
        <v>134</v>
      </c>
      <c r="D72" s="392">
        <v>93570</v>
      </c>
      <c r="E72" s="392">
        <f t="shared" si="15"/>
        <v>11696.25</v>
      </c>
      <c r="F72" s="87">
        <f t="shared" si="16"/>
        <v>105266.25</v>
      </c>
      <c r="G72" s="398" t="s">
        <v>253</v>
      </c>
      <c r="I72" s="288"/>
      <c r="J72" s="288"/>
      <c r="K72" s="288"/>
      <c r="L72" s="288"/>
    </row>
    <row r="73" spans="1:12" s="169" customFormat="1" ht="15.75">
      <c r="A73" s="132" t="s">
        <v>132</v>
      </c>
      <c r="B73" s="133" t="s">
        <v>135</v>
      </c>
      <c r="C73" s="92" t="s">
        <v>134</v>
      </c>
      <c r="D73" s="392">
        <v>95360</v>
      </c>
      <c r="E73" s="392">
        <f t="shared" si="15"/>
        <v>11920</v>
      </c>
      <c r="F73" s="87">
        <f t="shared" si="16"/>
        <v>107280</v>
      </c>
      <c r="G73" s="398" t="s">
        <v>253</v>
      </c>
      <c r="I73" s="128"/>
      <c r="J73" s="128"/>
      <c r="K73" s="128"/>
      <c r="L73" s="128"/>
    </row>
    <row r="74" spans="1:12" s="284" customFormat="1" ht="15.75">
      <c r="A74" s="132" t="s">
        <v>119</v>
      </c>
      <c r="B74" s="133" t="s">
        <v>120</v>
      </c>
      <c r="C74" s="92" t="s">
        <v>121</v>
      </c>
      <c r="D74" s="392">
        <v>94770</v>
      </c>
      <c r="E74" s="392">
        <f t="shared" si="15"/>
        <v>11846.25</v>
      </c>
      <c r="F74" s="87">
        <f t="shared" si="16"/>
        <v>106616.25</v>
      </c>
      <c r="G74" s="398"/>
      <c r="I74" s="286"/>
      <c r="J74" s="286"/>
      <c r="K74" s="286"/>
      <c r="L74" s="286"/>
    </row>
    <row r="75" spans="1:12" s="284" customFormat="1" ht="15.75">
      <c r="A75" s="134" t="s">
        <v>119</v>
      </c>
      <c r="B75" s="135" t="s">
        <v>122</v>
      </c>
      <c r="C75" s="92" t="s">
        <v>123</v>
      </c>
      <c r="D75" s="413">
        <v>95070</v>
      </c>
      <c r="E75" s="392">
        <f t="shared" si="15"/>
        <v>11883.75</v>
      </c>
      <c r="F75" s="87">
        <f t="shared" si="16"/>
        <v>106953.75</v>
      </c>
      <c r="G75" s="398" t="s">
        <v>253</v>
      </c>
      <c r="I75" s="286"/>
      <c r="J75" s="286"/>
      <c r="K75" s="286"/>
      <c r="L75" s="286"/>
    </row>
    <row r="76" spans="1:12" s="229" customFormat="1" ht="15.75">
      <c r="A76" s="90" t="s">
        <v>63</v>
      </c>
      <c r="B76" s="91" t="s">
        <v>136</v>
      </c>
      <c r="C76" s="120"/>
      <c r="D76" s="392">
        <v>90170</v>
      </c>
      <c r="E76" s="392">
        <f t="shared" si="15"/>
        <v>11271.25</v>
      </c>
      <c r="F76" s="87">
        <f t="shared" si="16"/>
        <v>101441.25</v>
      </c>
      <c r="G76" s="398" t="s">
        <v>253</v>
      </c>
      <c r="I76" s="283"/>
      <c r="J76" s="283"/>
      <c r="K76" s="283"/>
      <c r="L76" s="283"/>
    </row>
    <row r="77" spans="1:12" s="229" customFormat="1" ht="15.75">
      <c r="A77" s="90" t="s">
        <v>63</v>
      </c>
      <c r="B77" s="91" t="s">
        <v>137</v>
      </c>
      <c r="C77" s="120"/>
      <c r="D77" s="392">
        <v>87770</v>
      </c>
      <c r="E77" s="392">
        <f t="shared" si="15"/>
        <v>10971.25</v>
      </c>
      <c r="F77" s="87">
        <f t="shared" si="16"/>
        <v>98741.25</v>
      </c>
      <c r="G77" s="398" t="s">
        <v>253</v>
      </c>
      <c r="I77" s="283"/>
      <c r="J77" s="283"/>
      <c r="K77" s="283"/>
      <c r="L77" s="283"/>
    </row>
    <row r="78" spans="1:12" s="229" customFormat="1" ht="16.5" thickBot="1">
      <c r="A78" s="121" t="s">
        <v>63</v>
      </c>
      <c r="B78" s="122" t="s">
        <v>138</v>
      </c>
      <c r="C78" s="123"/>
      <c r="D78" s="393">
        <v>88820</v>
      </c>
      <c r="E78" s="393">
        <f t="shared" si="15"/>
        <v>11102.5</v>
      </c>
      <c r="F78" s="312">
        <f t="shared" si="16"/>
        <v>99922.5</v>
      </c>
      <c r="G78" s="399" t="s">
        <v>253</v>
      </c>
      <c r="I78" s="283"/>
      <c r="J78" s="283"/>
      <c r="K78" s="283"/>
      <c r="L78" s="283"/>
    </row>
    <row r="79" spans="1:12" s="229" customFormat="1" ht="16.5" thickBot="1">
      <c r="A79" s="171"/>
      <c r="B79" s="172"/>
      <c r="C79" s="173"/>
      <c r="D79" s="174"/>
      <c r="E79" s="174"/>
      <c r="F79" s="129"/>
      <c r="G79" s="129"/>
      <c r="I79" s="283"/>
      <c r="J79" s="283"/>
      <c r="K79" s="283"/>
      <c r="L79" s="283"/>
    </row>
    <row r="80" spans="1:12" s="229" customFormat="1" ht="16.5" thickBot="1">
      <c r="A80" s="477" t="s">
        <v>139</v>
      </c>
      <c r="B80" s="478"/>
      <c r="C80" s="478"/>
      <c r="D80" s="478"/>
      <c r="E80" s="479"/>
      <c r="F80" s="533"/>
      <c r="G80" s="534"/>
      <c r="I80" s="283"/>
      <c r="J80" s="283"/>
      <c r="K80" s="283"/>
      <c r="L80" s="283"/>
    </row>
    <row r="81" spans="1:12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I81" s="283"/>
      <c r="J81" s="283"/>
      <c r="K81" s="283"/>
      <c r="L81" s="283"/>
    </row>
    <row r="82" spans="1:12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I82" s="283"/>
      <c r="J82" s="283"/>
      <c r="K82" s="283"/>
      <c r="L82" s="283"/>
    </row>
    <row r="83" spans="1:12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I83" s="283"/>
      <c r="J83" s="283"/>
      <c r="K83" s="283"/>
      <c r="L83" s="283"/>
    </row>
    <row r="84" spans="1:12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I84" s="283"/>
      <c r="J84" s="283"/>
      <c r="K84" s="283"/>
      <c r="L84" s="283"/>
    </row>
    <row r="85" spans="1:12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I85" s="283"/>
      <c r="J85" s="283"/>
      <c r="K85" s="283"/>
      <c r="L85" s="283"/>
    </row>
    <row r="86" spans="1:12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</row>
    <row r="87" spans="1:12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</row>
    <row r="88" spans="1:12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</row>
    <row r="89" spans="1:12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</row>
    <row r="90" spans="1:12" s="229" customFormat="1" ht="15.75">
      <c r="A90" s="163" t="s">
        <v>235</v>
      </c>
      <c r="B90" s="184"/>
      <c r="C90" s="169"/>
      <c r="D90" s="128"/>
      <c r="E90" s="185"/>
      <c r="F90" s="170"/>
      <c r="G90" s="170"/>
    </row>
    <row r="91" spans="1:12" s="229" customFormat="1" ht="15.75">
      <c r="A91" s="186" t="s">
        <v>159</v>
      </c>
      <c r="B91" s="187"/>
      <c r="C91" s="188"/>
      <c r="D91" s="188"/>
      <c r="E91" s="188"/>
      <c r="F91" s="188"/>
      <c r="G91" s="188"/>
    </row>
    <row r="92" spans="1:12" s="229" customFormat="1" ht="15.75">
      <c r="A92" s="186" t="s">
        <v>160</v>
      </c>
      <c r="B92" s="187"/>
      <c r="C92" s="188"/>
      <c r="D92" s="188"/>
      <c r="E92" s="188"/>
      <c r="F92" s="188"/>
      <c r="G92" s="188"/>
    </row>
    <row r="93" spans="1:12" s="94" customFormat="1">
      <c r="B93" s="189"/>
      <c r="C93" s="190"/>
      <c r="D93" s="190"/>
      <c r="E93" s="190"/>
      <c r="F93" s="190"/>
      <c r="G93" s="190"/>
    </row>
    <row r="94" spans="1:12" s="94" customFormat="1">
      <c r="B94" s="189"/>
      <c r="C94" s="190"/>
      <c r="D94" s="190"/>
      <c r="E94" s="190"/>
      <c r="F94" s="190"/>
      <c r="G94" s="190"/>
    </row>
    <row r="95" spans="1:12" s="94" customFormat="1">
      <c r="B95" s="189"/>
      <c r="C95" s="190"/>
      <c r="D95" s="190"/>
      <c r="E95" s="190"/>
      <c r="F95" s="190"/>
      <c r="G95" s="190"/>
    </row>
    <row r="96" spans="1:12" s="94" customFormat="1">
      <c r="B96" s="189"/>
      <c r="C96" s="190"/>
      <c r="D96" s="190"/>
      <c r="E96" s="190"/>
      <c r="F96" s="190"/>
      <c r="G96" s="190"/>
    </row>
    <row r="97" spans="1:7" s="94" customFormat="1">
      <c r="B97" s="189"/>
      <c r="C97" s="190"/>
      <c r="D97" s="190"/>
      <c r="E97" s="190"/>
      <c r="F97" s="190"/>
      <c r="G97" s="190"/>
    </row>
    <row r="98" spans="1:7" s="94" customFormat="1">
      <c r="B98" s="189"/>
      <c r="C98" s="190"/>
      <c r="D98" s="190"/>
      <c r="E98" s="190"/>
      <c r="F98" s="190"/>
      <c r="G98" s="190"/>
    </row>
    <row r="99" spans="1:7" s="94" customFormat="1">
      <c r="B99" s="189"/>
      <c r="C99" s="190"/>
      <c r="D99" s="190"/>
      <c r="E99" s="190"/>
      <c r="F99" s="190"/>
      <c r="G99" s="190"/>
    </row>
    <row r="100" spans="1:7" s="94" customFormat="1">
      <c r="B100" s="189"/>
      <c r="C100" s="190"/>
      <c r="D100" s="190"/>
      <c r="E100" s="190"/>
      <c r="F100" s="190"/>
      <c r="G100" s="190"/>
    </row>
    <row r="101" spans="1:7" s="94" customFormat="1">
      <c r="B101" s="189"/>
      <c r="C101" s="190"/>
      <c r="D101" s="190"/>
      <c r="E101" s="190"/>
      <c r="F101" s="190"/>
      <c r="G101" s="190"/>
    </row>
    <row r="102" spans="1:7" s="94" customFormat="1">
      <c r="B102" s="189"/>
      <c r="C102" s="190"/>
      <c r="D102" s="190"/>
      <c r="E102" s="190"/>
      <c r="F102" s="190"/>
      <c r="G102" s="190"/>
    </row>
    <row r="104" spans="1:7">
      <c r="A104" s="12"/>
      <c r="B104" s="12"/>
      <c r="C104" s="13"/>
      <c r="D104" s="13"/>
      <c r="E104" s="13"/>
      <c r="F104" s="9"/>
      <c r="G104" s="9"/>
    </row>
  </sheetData>
  <mergeCells count="18">
    <mergeCell ref="A38:G38"/>
    <mergeCell ref="A39:B39"/>
    <mergeCell ref="A67:B67"/>
    <mergeCell ref="A66:G66"/>
    <mergeCell ref="A81:B81"/>
    <mergeCell ref="D81:E81"/>
    <mergeCell ref="A80:E80"/>
    <mergeCell ref="F80:G80"/>
    <mergeCell ref="G1:G4"/>
    <mergeCell ref="A8:G8"/>
    <mergeCell ref="A9:B9"/>
    <mergeCell ref="A6:F6"/>
    <mergeCell ref="A7:F7"/>
    <mergeCell ref="A1:A4"/>
    <mergeCell ref="B1:F1"/>
    <mergeCell ref="B2:F2"/>
    <mergeCell ref="B3:F3"/>
    <mergeCell ref="B4:F4"/>
  </mergeCells>
  <pageMargins left="0.7" right="0.7" top="0.46" bottom="0.75" header="0.3" footer="0.3"/>
  <pageSetup scale="45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B104"/>
  <sheetViews>
    <sheetView view="pageBreakPreview" topLeftCell="A15" zoomScaleNormal="80" zoomScaleSheetLayoutView="100" workbookViewId="0">
      <selection activeCell="D37" sqref="D37"/>
    </sheetView>
  </sheetViews>
  <sheetFormatPr defaultColWidth="14.85546875" defaultRowHeight="15"/>
  <cols>
    <col min="1" max="1" width="29.7109375" customWidth="1"/>
    <col min="2" max="2" width="20.7109375" style="1" customWidth="1"/>
    <col min="3" max="3" width="16.7109375" style="426" customWidth="1"/>
    <col min="4" max="4" width="25" style="426" customWidth="1"/>
    <col min="5" max="6" width="25.42578125" style="426" customWidth="1"/>
    <col min="7" max="7" width="19.140625" style="426" customWidth="1"/>
    <col min="8" max="8" width="23.140625" style="426" customWidth="1"/>
  </cols>
  <sheetData>
    <row r="1" spans="1:14" ht="45">
      <c r="A1" s="449"/>
      <c r="B1" s="450" t="s">
        <v>0</v>
      </c>
      <c r="C1" s="450"/>
      <c r="D1" s="450"/>
      <c r="E1" s="450"/>
      <c r="F1" s="450"/>
      <c r="G1" s="377"/>
      <c r="H1" s="449"/>
    </row>
    <row r="2" spans="1:14" ht="18">
      <c r="A2" s="449"/>
      <c r="B2" s="490" t="s">
        <v>245</v>
      </c>
      <c r="C2" s="490"/>
      <c r="D2" s="490"/>
      <c r="E2" s="490"/>
      <c r="F2" s="490"/>
      <c r="G2" s="435"/>
      <c r="H2" s="449"/>
    </row>
    <row r="3" spans="1:14" ht="15.75">
      <c r="A3" s="449"/>
      <c r="B3" s="451" t="s">
        <v>242</v>
      </c>
      <c r="C3" s="451"/>
      <c r="D3" s="451"/>
      <c r="E3" s="451"/>
      <c r="F3" s="451"/>
      <c r="G3" s="378"/>
      <c r="H3" s="449"/>
    </row>
    <row r="4" spans="1:14" ht="18">
      <c r="A4" s="449"/>
      <c r="B4" s="490" t="s">
        <v>246</v>
      </c>
      <c r="C4" s="490"/>
      <c r="D4" s="490"/>
      <c r="E4" s="490"/>
      <c r="F4" s="490"/>
      <c r="G4" s="435"/>
      <c r="H4" s="449"/>
    </row>
    <row r="5" spans="1:14" ht="15.75" thickBot="1"/>
    <row r="6" spans="1:14" ht="21" thickBot="1">
      <c r="A6" s="525" t="s">
        <v>258</v>
      </c>
      <c r="B6" s="526"/>
      <c r="C6" s="526"/>
      <c r="D6" s="526"/>
      <c r="E6" s="526"/>
      <c r="F6" s="527"/>
      <c r="G6" s="79" t="s">
        <v>265</v>
      </c>
      <c r="H6" s="33"/>
    </row>
    <row r="7" spans="1:14" ht="21" thickBot="1">
      <c r="A7" s="525" t="s">
        <v>271</v>
      </c>
      <c r="B7" s="526"/>
      <c r="C7" s="526"/>
      <c r="D7" s="526"/>
      <c r="E7" s="526"/>
      <c r="F7" s="527"/>
      <c r="G7" s="4" t="s">
        <v>272</v>
      </c>
      <c r="H7" s="34"/>
    </row>
    <row r="8" spans="1:14">
      <c r="A8" s="528" t="s">
        <v>199</v>
      </c>
      <c r="B8" s="529"/>
      <c r="C8" s="529"/>
      <c r="D8" s="529"/>
      <c r="E8" s="529"/>
      <c r="F8" s="529"/>
      <c r="G8" s="529"/>
      <c r="H8" s="35"/>
    </row>
    <row r="9" spans="1:14" s="7" customFormat="1" ht="15.75">
      <c r="A9" s="535" t="s">
        <v>7</v>
      </c>
      <c r="B9" s="536"/>
      <c r="C9" s="431" t="s">
        <v>8</v>
      </c>
      <c r="D9" s="431" t="s">
        <v>200</v>
      </c>
      <c r="E9" s="431" t="s">
        <v>11</v>
      </c>
      <c r="F9" s="368" t="s">
        <v>201</v>
      </c>
      <c r="G9" s="431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428">
        <v>74888</v>
      </c>
      <c r="E10" s="428">
        <f t="shared" ref="E10:E17" si="0">D10*12.5%</f>
        <v>9361</v>
      </c>
      <c r="F10" s="317">
        <f>D10+E10</f>
        <v>84249</v>
      </c>
      <c r="G10" s="434" t="s">
        <v>266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45">
        <v>74888</v>
      </c>
      <c r="E11" s="428">
        <f t="shared" si="0"/>
        <v>9361</v>
      </c>
      <c r="F11" s="317">
        <f t="shared" ref="F11:F36" si="1">D11+E11</f>
        <v>84249</v>
      </c>
      <c r="G11" s="434" t="s">
        <v>266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28">
        <v>75288</v>
      </c>
      <c r="E12" s="428">
        <f t="shared" si="0"/>
        <v>9411</v>
      </c>
      <c r="F12" s="317">
        <f t="shared" si="1"/>
        <v>84699</v>
      </c>
      <c r="G12" s="434" t="s">
        <v>266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445">
        <v>75288</v>
      </c>
      <c r="E13" s="428">
        <f t="shared" si="0"/>
        <v>9411</v>
      </c>
      <c r="F13" s="317">
        <f t="shared" si="1"/>
        <v>84699</v>
      </c>
      <c r="G13" s="434" t="s">
        <v>266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428">
        <v>76038</v>
      </c>
      <c r="E14" s="428">
        <f t="shared" si="0"/>
        <v>9504.75</v>
      </c>
      <c r="F14" s="317">
        <f t="shared" si="1"/>
        <v>85542.75</v>
      </c>
      <c r="G14" s="434" t="s">
        <v>266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28">
        <v>78958</v>
      </c>
      <c r="E15" s="428">
        <f t="shared" si="0"/>
        <v>9869.75</v>
      </c>
      <c r="F15" s="317">
        <f t="shared" si="1"/>
        <v>88827.75</v>
      </c>
      <c r="G15" s="434" t="s">
        <v>266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428">
        <v>77188</v>
      </c>
      <c r="E16" s="428">
        <f t="shared" si="0"/>
        <v>9648.5</v>
      </c>
      <c r="F16" s="317">
        <f t="shared" si="1"/>
        <v>86836.5</v>
      </c>
      <c r="G16" s="434" t="s">
        <v>266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428">
        <v>80188</v>
      </c>
      <c r="E17" s="428">
        <f t="shared" si="0"/>
        <v>10023.5</v>
      </c>
      <c r="F17" s="317">
        <f t="shared" si="1"/>
        <v>90211.5</v>
      </c>
      <c r="G17" s="434" t="s">
        <v>266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45">
        <v>80188</v>
      </c>
      <c r="E18" s="428">
        <f>D18*12.5%</f>
        <v>10023.5</v>
      </c>
      <c r="F18" s="317">
        <f t="shared" si="1"/>
        <v>90211.5</v>
      </c>
      <c r="G18" s="434" t="s">
        <v>266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428"/>
      <c r="E19" s="428"/>
      <c r="F19" s="317"/>
      <c r="G19" s="434" t="s">
        <v>266</v>
      </c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428">
        <v>79888</v>
      </c>
      <c r="E20" s="428">
        <f t="shared" ref="E20:E21" si="2">D20*12.5%</f>
        <v>9986</v>
      </c>
      <c r="F20" s="317">
        <f t="shared" ref="F20:F21" si="3">D20+E20</f>
        <v>89874</v>
      </c>
      <c r="G20" s="434" t="s">
        <v>266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428">
        <v>81438</v>
      </c>
      <c r="E21" s="428">
        <f t="shared" si="2"/>
        <v>10179.75</v>
      </c>
      <c r="F21" s="317">
        <f t="shared" si="3"/>
        <v>91617.75</v>
      </c>
      <c r="G21" s="434" t="s">
        <v>266</v>
      </c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428">
        <v>84688</v>
      </c>
      <c r="E22" s="428">
        <f t="shared" ref="E22:E34" si="4">D22*12.5%</f>
        <v>10586</v>
      </c>
      <c r="F22" s="317">
        <f t="shared" si="1"/>
        <v>95274</v>
      </c>
      <c r="G22" s="434" t="s">
        <v>266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428">
        <v>81188</v>
      </c>
      <c r="E23" s="428">
        <f t="shared" si="4"/>
        <v>10148.5</v>
      </c>
      <c r="F23" s="317">
        <f t="shared" si="1"/>
        <v>91336.5</v>
      </c>
      <c r="G23" s="434" t="s">
        <v>266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428">
        <v>85738</v>
      </c>
      <c r="E24" s="428">
        <f t="shared" si="4"/>
        <v>10717.25</v>
      </c>
      <c r="F24" s="317">
        <f t="shared" si="1"/>
        <v>96455.25</v>
      </c>
      <c r="G24" s="434" t="s">
        <v>266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428">
        <v>85288</v>
      </c>
      <c r="E25" s="428">
        <f t="shared" si="4"/>
        <v>10661</v>
      </c>
      <c r="F25" s="317">
        <f t="shared" si="1"/>
        <v>95949</v>
      </c>
      <c r="G25" s="434" t="s">
        <v>266</v>
      </c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428">
        <v>81308</v>
      </c>
      <c r="E26" s="428">
        <f t="shared" si="4"/>
        <v>10163.5</v>
      </c>
      <c r="F26" s="317">
        <f t="shared" si="1"/>
        <v>91471.5</v>
      </c>
      <c r="G26" s="434" t="s">
        <v>266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428">
        <v>81688</v>
      </c>
      <c r="E27" s="428">
        <f t="shared" si="4"/>
        <v>10211</v>
      </c>
      <c r="F27" s="317">
        <f t="shared" si="1"/>
        <v>91899</v>
      </c>
      <c r="G27" s="434" t="s">
        <v>266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428">
        <v>82988</v>
      </c>
      <c r="E28" s="428">
        <f t="shared" si="4"/>
        <v>10373.5</v>
      </c>
      <c r="F28" s="317">
        <f t="shared" si="1"/>
        <v>93361.5</v>
      </c>
      <c r="G28" s="434" t="s">
        <v>266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428">
        <v>81668</v>
      </c>
      <c r="E29" s="428">
        <f t="shared" si="4"/>
        <v>10208.5</v>
      </c>
      <c r="F29" s="317">
        <f t="shared" si="1"/>
        <v>91876.5</v>
      </c>
      <c r="G29" s="434" t="s">
        <v>266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428">
        <v>83188</v>
      </c>
      <c r="E30" s="428">
        <f t="shared" si="4"/>
        <v>10398.5</v>
      </c>
      <c r="F30" s="317">
        <f t="shared" si="1"/>
        <v>93586.5</v>
      </c>
      <c r="G30" s="434" t="s">
        <v>266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442">
        <v>82188</v>
      </c>
      <c r="E31" s="428">
        <f t="shared" si="4"/>
        <v>10273.5</v>
      </c>
      <c r="F31" s="317">
        <f t="shared" si="1"/>
        <v>92461.5</v>
      </c>
      <c r="G31" s="434" t="s">
        <v>266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428">
        <v>81668</v>
      </c>
      <c r="E32" s="428">
        <f t="shared" si="4"/>
        <v>10208.5</v>
      </c>
      <c r="F32" s="317">
        <f t="shared" si="1"/>
        <v>91876.5</v>
      </c>
      <c r="G32" s="434" t="s">
        <v>266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428">
        <v>82688</v>
      </c>
      <c r="E33" s="428">
        <f t="shared" si="4"/>
        <v>10336</v>
      </c>
      <c r="F33" s="317">
        <f t="shared" si="1"/>
        <v>93024</v>
      </c>
      <c r="G33" s="434" t="s">
        <v>266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45">
        <v>82688</v>
      </c>
      <c r="E34" s="428">
        <f t="shared" si="4"/>
        <v>10336</v>
      </c>
      <c r="F34" s="317">
        <f t="shared" si="1"/>
        <v>93024</v>
      </c>
      <c r="G34" s="434" t="s">
        <v>266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428">
        <v>70688</v>
      </c>
      <c r="E35" s="428">
        <f>D35*12.5%</f>
        <v>8836</v>
      </c>
      <c r="F35" s="317">
        <f t="shared" si="1"/>
        <v>79524</v>
      </c>
      <c r="G35" s="434" t="s">
        <v>266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45">
        <v>70688</v>
      </c>
      <c r="E36" s="428">
        <f>D36*12.5%</f>
        <v>8836</v>
      </c>
      <c r="F36" s="317">
        <f t="shared" si="1"/>
        <v>79524</v>
      </c>
      <c r="G36" s="434" t="s">
        <v>266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30" t="s">
        <v>66</v>
      </c>
      <c r="B38" s="531"/>
      <c r="C38" s="531"/>
      <c r="D38" s="531"/>
      <c r="E38" s="531"/>
      <c r="F38" s="531"/>
      <c r="G38" s="532"/>
      <c r="H38" s="301"/>
      <c r="L38" s="283"/>
      <c r="M38" s="283"/>
      <c r="N38" s="283"/>
      <c r="O38" s="283"/>
    </row>
    <row r="39" spans="1:236" s="287" customFormat="1" ht="15.75">
      <c r="A39" s="476" t="s">
        <v>7</v>
      </c>
      <c r="B39" s="476"/>
      <c r="C39" s="427" t="s">
        <v>8</v>
      </c>
      <c r="D39" s="427" t="s">
        <v>200</v>
      </c>
      <c r="E39" s="427" t="s">
        <v>11</v>
      </c>
      <c r="F39" s="374" t="s">
        <v>201</v>
      </c>
      <c r="G39" s="427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88043</v>
      </c>
      <c r="E40" s="81">
        <f t="shared" ref="E40:E45" si="5">D40*12.5%</f>
        <v>11005.375</v>
      </c>
      <c r="F40" s="369">
        <f t="shared" ref="F40:F64" si="6">D40+E40</f>
        <v>99048.375</v>
      </c>
      <c r="G40" s="434" t="s">
        <v>266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88493</v>
      </c>
      <c r="E41" s="428">
        <f t="shared" si="5"/>
        <v>11061.625</v>
      </c>
      <c r="F41" s="317">
        <f t="shared" si="6"/>
        <v>99554.625</v>
      </c>
      <c r="G41" s="434" t="s">
        <v>266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428"/>
      <c r="E42" s="428"/>
      <c r="F42" s="317"/>
      <c r="G42" s="434" t="s">
        <v>266</v>
      </c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428">
        <v>88493</v>
      </c>
      <c r="E43" s="428">
        <f t="shared" si="5"/>
        <v>11061.625</v>
      </c>
      <c r="F43" s="317">
        <f t="shared" si="6"/>
        <v>99554.625</v>
      </c>
      <c r="G43" s="434" t="s">
        <v>266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428">
        <v>87993</v>
      </c>
      <c r="E44" s="428">
        <f t="shared" si="5"/>
        <v>10999.125</v>
      </c>
      <c r="F44" s="317">
        <f t="shared" si="6"/>
        <v>98992.125</v>
      </c>
      <c r="G44" s="434" t="s">
        <v>266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428">
        <v>89493</v>
      </c>
      <c r="E45" s="428">
        <f t="shared" si="5"/>
        <v>11186.625</v>
      </c>
      <c r="F45" s="317">
        <f t="shared" si="6"/>
        <v>100679.625</v>
      </c>
      <c r="G45" s="434" t="s">
        <v>266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428"/>
      <c r="E46" s="428"/>
      <c r="F46" s="317"/>
      <c r="G46" s="434" t="s">
        <v>266</v>
      </c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428">
        <v>91073</v>
      </c>
      <c r="E47" s="428">
        <f>D47*12.5%</f>
        <v>11384.125</v>
      </c>
      <c r="F47" s="317">
        <f t="shared" si="6"/>
        <v>102457.125</v>
      </c>
      <c r="G47" s="434" t="s">
        <v>266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428"/>
      <c r="E48" s="428"/>
      <c r="F48" s="317"/>
      <c r="G48" s="434" t="s">
        <v>266</v>
      </c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428">
        <v>88983</v>
      </c>
      <c r="E49" s="428">
        <f t="shared" ref="E49:E53" si="7">D49*12.5%</f>
        <v>11122.875</v>
      </c>
      <c r="F49" s="317">
        <f t="shared" si="6"/>
        <v>100105.875</v>
      </c>
      <c r="G49" s="434" t="s">
        <v>266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43">
        <v>88983</v>
      </c>
      <c r="E50" s="428">
        <f t="shared" si="7"/>
        <v>11122.875</v>
      </c>
      <c r="F50" s="317">
        <f t="shared" si="6"/>
        <v>100105.875</v>
      </c>
      <c r="G50" s="434" t="s">
        <v>266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94563</v>
      </c>
      <c r="E51" s="428">
        <f t="shared" si="7"/>
        <v>11820.375</v>
      </c>
      <c r="F51" s="317">
        <f t="shared" si="6"/>
        <v>106383.375</v>
      </c>
      <c r="G51" s="434" t="s">
        <v>266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/>
      <c r="E52" s="428">
        <f t="shared" si="7"/>
        <v>0</v>
      </c>
      <c r="F52" s="317">
        <f t="shared" si="6"/>
        <v>0</v>
      </c>
      <c r="G52" s="434" t="s">
        <v>266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428">
        <v>97993</v>
      </c>
      <c r="E53" s="428">
        <f t="shared" si="7"/>
        <v>12249.125</v>
      </c>
      <c r="F53" s="317">
        <f t="shared" si="6"/>
        <v>110242.125</v>
      </c>
      <c r="G53" s="434" t="s">
        <v>266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428"/>
      <c r="E54" s="428"/>
      <c r="F54" s="317"/>
      <c r="G54" s="434" t="s">
        <v>266</v>
      </c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98593</v>
      </c>
      <c r="E55" s="428">
        <f t="shared" ref="E55" si="8">D55*12.5%</f>
        <v>12324.125</v>
      </c>
      <c r="F55" s="317">
        <f t="shared" ref="F55" si="9">D55+E55</f>
        <v>110917.125</v>
      </c>
      <c r="G55" s="434" t="s">
        <v>266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428"/>
      <c r="F56" s="317"/>
      <c r="G56" s="434" t="s">
        <v>266</v>
      </c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93033</v>
      </c>
      <c r="E57" s="428">
        <f t="shared" ref="E57:E64" si="10">D57*12.5%</f>
        <v>11629.125</v>
      </c>
      <c r="F57" s="317">
        <f t="shared" si="6"/>
        <v>104662.125</v>
      </c>
      <c r="G57" s="434" t="s">
        <v>266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428">
        <v>98819</v>
      </c>
      <c r="E58" s="428">
        <f t="shared" si="10"/>
        <v>12352.375</v>
      </c>
      <c r="F58" s="317">
        <f t="shared" si="6"/>
        <v>111171.375</v>
      </c>
      <c r="G58" s="434" t="s">
        <v>266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428">
        <v>83243</v>
      </c>
      <c r="E59" s="428">
        <f t="shared" si="10"/>
        <v>10405.375</v>
      </c>
      <c r="F59" s="317">
        <f t="shared" si="6"/>
        <v>93648.375</v>
      </c>
      <c r="G59" s="434" t="s">
        <v>266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428">
        <v>85093</v>
      </c>
      <c r="E60" s="428">
        <f t="shared" si="10"/>
        <v>10636.625</v>
      </c>
      <c r="F60" s="317">
        <f t="shared" si="6"/>
        <v>95729.625</v>
      </c>
      <c r="G60" s="434" t="s">
        <v>266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428">
        <v>87343</v>
      </c>
      <c r="E61" s="428">
        <f t="shared" si="10"/>
        <v>10917.875</v>
      </c>
      <c r="F61" s="317">
        <f t="shared" si="6"/>
        <v>98260.875</v>
      </c>
      <c r="G61" s="434" t="s">
        <v>266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428">
        <v>84593</v>
      </c>
      <c r="E62" s="428">
        <f t="shared" si="10"/>
        <v>10574.125</v>
      </c>
      <c r="F62" s="317">
        <f t="shared" si="6"/>
        <v>95167.125</v>
      </c>
      <c r="G62" s="434" t="s">
        <v>266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428">
        <v>85583</v>
      </c>
      <c r="E63" s="428">
        <f t="shared" si="10"/>
        <v>10697.875</v>
      </c>
      <c r="F63" s="317">
        <f t="shared" si="6"/>
        <v>96280.875</v>
      </c>
      <c r="G63" s="434" t="s">
        <v>266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428">
        <v>84993</v>
      </c>
      <c r="E64" s="428">
        <f t="shared" si="10"/>
        <v>10624.125</v>
      </c>
      <c r="F64" s="317">
        <f t="shared" si="6"/>
        <v>95617.125</v>
      </c>
      <c r="G64" s="434" t="s">
        <v>266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67"/>
      <c r="H65" s="170"/>
      <c r="L65" s="283"/>
      <c r="M65" s="283"/>
      <c r="N65" s="283"/>
      <c r="O65" s="283"/>
    </row>
    <row r="66" spans="1:15" s="229" customFormat="1" ht="16.5" thickBot="1">
      <c r="A66" s="446" t="s">
        <v>118</v>
      </c>
      <c r="B66" s="447"/>
      <c r="C66" s="447"/>
      <c r="D66" s="447"/>
      <c r="E66" s="447"/>
      <c r="F66" s="447"/>
      <c r="G66" s="448"/>
      <c r="H66" s="301"/>
      <c r="L66" s="283"/>
      <c r="M66" s="283"/>
      <c r="N66" s="283"/>
      <c r="O66" s="283"/>
    </row>
    <row r="67" spans="1:15" s="229" customFormat="1" ht="16.5" thickBot="1">
      <c r="A67" s="476" t="s">
        <v>7</v>
      </c>
      <c r="B67" s="476"/>
      <c r="C67" s="427" t="s">
        <v>8</v>
      </c>
      <c r="D67" s="436" t="s">
        <v>200</v>
      </c>
      <c r="E67" s="437" t="s">
        <v>11</v>
      </c>
      <c r="F67" s="438" t="s">
        <v>201</v>
      </c>
      <c r="G67" s="433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430">
        <v>90993</v>
      </c>
      <c r="E68" s="428">
        <f t="shared" ref="E68:E78" si="11">D68*12.5%</f>
        <v>11374.125</v>
      </c>
      <c r="F68" s="317">
        <f t="shared" ref="F68:F78" si="12">D68+E68</f>
        <v>102367.125</v>
      </c>
      <c r="G68" s="434" t="s">
        <v>266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428">
        <v>91043</v>
      </c>
      <c r="E69" s="428">
        <f t="shared" si="11"/>
        <v>11380.375</v>
      </c>
      <c r="F69" s="317">
        <f t="shared" si="12"/>
        <v>102423.375</v>
      </c>
      <c r="G69" s="434" t="s">
        <v>266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428">
        <v>91543</v>
      </c>
      <c r="E70" s="428">
        <f t="shared" si="11"/>
        <v>11442.875</v>
      </c>
      <c r="F70" s="317">
        <f t="shared" si="12"/>
        <v>102985.875</v>
      </c>
      <c r="G70" s="434" t="s">
        <v>266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428">
        <v>93393</v>
      </c>
      <c r="E71" s="428">
        <f t="shared" si="11"/>
        <v>11674.125</v>
      </c>
      <c r="F71" s="317">
        <f t="shared" si="12"/>
        <v>105067.125</v>
      </c>
      <c r="G71" s="434" t="s">
        <v>266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443">
        <v>93393</v>
      </c>
      <c r="E72" s="428">
        <f t="shared" si="11"/>
        <v>11674.125</v>
      </c>
      <c r="F72" s="317">
        <f t="shared" si="12"/>
        <v>105067.125</v>
      </c>
      <c r="G72" s="434" t="s">
        <v>266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428">
        <v>95183</v>
      </c>
      <c r="E73" s="428">
        <f t="shared" si="11"/>
        <v>11897.875</v>
      </c>
      <c r="F73" s="317">
        <f t="shared" si="12"/>
        <v>107080.875</v>
      </c>
      <c r="G73" s="434" t="s">
        <v>266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428">
        <v>94343</v>
      </c>
      <c r="E74" s="428">
        <f t="shared" si="11"/>
        <v>11792.875</v>
      </c>
      <c r="F74" s="317">
        <f t="shared" si="12"/>
        <v>106135.875</v>
      </c>
      <c r="G74" s="434" t="s">
        <v>266</v>
      </c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428">
        <v>94643</v>
      </c>
      <c r="E75" s="428">
        <f t="shared" si="11"/>
        <v>11830.375</v>
      </c>
      <c r="F75" s="317">
        <f t="shared" si="12"/>
        <v>106473.375</v>
      </c>
      <c r="G75" s="434" t="s">
        <v>266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428">
        <v>89993</v>
      </c>
      <c r="E76" s="428">
        <f t="shared" si="11"/>
        <v>11249.125</v>
      </c>
      <c r="F76" s="317">
        <f t="shared" si="12"/>
        <v>101242.125</v>
      </c>
      <c r="G76" s="434" t="s">
        <v>266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428">
        <v>87993</v>
      </c>
      <c r="E77" s="428">
        <f t="shared" si="11"/>
        <v>10999.125</v>
      </c>
      <c r="F77" s="317">
        <f t="shared" si="12"/>
        <v>98992.125</v>
      </c>
      <c r="G77" s="434" t="s">
        <v>266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429">
        <v>88343</v>
      </c>
      <c r="E78" s="429">
        <f t="shared" si="11"/>
        <v>11042.875</v>
      </c>
      <c r="F78" s="370">
        <f t="shared" si="12"/>
        <v>99385.875</v>
      </c>
      <c r="G78" s="434" t="s">
        <v>266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 t="s">
        <v>141</v>
      </c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77" t="s">
        <v>139</v>
      </c>
      <c r="B80" s="478"/>
      <c r="C80" s="478"/>
      <c r="D80" s="478"/>
      <c r="E80" s="479"/>
      <c r="F80" s="533"/>
      <c r="G80" s="534"/>
      <c r="H80" s="170"/>
      <c r="L80" s="283"/>
      <c r="M80" s="283"/>
      <c r="N80" s="283"/>
      <c r="O80" s="283"/>
    </row>
    <row r="81" spans="1:15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432"/>
      <c r="D104" s="432"/>
      <c r="E104" s="432"/>
      <c r="F104" s="9"/>
      <c r="G104" s="9"/>
      <c r="H104" s="9"/>
    </row>
  </sheetData>
  <mergeCells count="18">
    <mergeCell ref="A67:B67"/>
    <mergeCell ref="A80:E80"/>
    <mergeCell ref="F80:G80"/>
    <mergeCell ref="A81:B81"/>
    <mergeCell ref="D81:E81"/>
    <mergeCell ref="H1:H4"/>
    <mergeCell ref="B1:F1"/>
    <mergeCell ref="A66:G66"/>
    <mergeCell ref="A8:G8"/>
    <mergeCell ref="A9:B9"/>
    <mergeCell ref="A38:G38"/>
    <mergeCell ref="A39:B39"/>
    <mergeCell ref="A1:A4"/>
    <mergeCell ref="B2:F2"/>
    <mergeCell ref="B3:F3"/>
    <mergeCell ref="B4:F4"/>
    <mergeCell ref="A6:F6"/>
    <mergeCell ref="A7:F7"/>
  </mergeCells>
  <pageMargins left="1.2" right="0.7" top="0.75" bottom="0.75" header="0.3" footer="0.3"/>
  <pageSetup scale="46" orientation="portrait" horizontalDpi="4294967293" verticalDpi="4294967293" r:id="rId1"/>
  <colBreaks count="1" manualBreakCount="1">
    <brk id="7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2" workbookViewId="0">
      <selection activeCell="D39" sqref="D39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4.85546875" style="2"/>
    <col min="4" max="4" width="27.7109375" style="2" customWidth="1"/>
    <col min="5" max="5" width="14.85546875" style="2"/>
    <col min="6" max="6" width="33.85546875" style="2" customWidth="1"/>
    <col min="7" max="7" width="14.85546875" style="2"/>
    <col min="8" max="8" width="20.7109375" style="2" customWidth="1"/>
    <col min="9" max="9" width="19.28515625" style="2" customWidth="1"/>
  </cols>
  <sheetData>
    <row r="1" spans="1:15" ht="35.25">
      <c r="A1" s="449"/>
      <c r="B1" s="474" t="s">
        <v>0</v>
      </c>
      <c r="C1" s="474"/>
      <c r="D1" s="474"/>
      <c r="E1" s="474"/>
      <c r="F1" s="474"/>
      <c r="G1" s="474"/>
      <c r="H1" s="474"/>
      <c r="I1" s="449"/>
    </row>
    <row r="2" spans="1:15">
      <c r="A2" s="449"/>
      <c r="B2" s="452" t="s">
        <v>1</v>
      </c>
      <c r="C2" s="452"/>
      <c r="D2" s="452"/>
      <c r="E2" s="452"/>
      <c r="F2" s="452"/>
      <c r="G2" s="452"/>
      <c r="H2" s="452"/>
      <c r="I2" s="449"/>
    </row>
    <row r="3" spans="1:15">
      <c r="A3" s="449"/>
      <c r="B3" s="544" t="s">
        <v>2</v>
      </c>
      <c r="C3" s="544"/>
      <c r="D3" s="544"/>
      <c r="E3" s="544"/>
      <c r="F3" s="544"/>
      <c r="G3" s="544"/>
      <c r="H3" s="544"/>
      <c r="I3" s="449"/>
    </row>
    <row r="4" spans="1:15">
      <c r="A4" s="449"/>
      <c r="B4" s="452" t="s">
        <v>3</v>
      </c>
      <c r="C4" s="452"/>
      <c r="D4" s="452"/>
      <c r="E4" s="452"/>
      <c r="F4" s="452"/>
      <c r="G4" s="452"/>
      <c r="H4" s="452"/>
      <c r="I4" s="449"/>
    </row>
    <row r="5" spans="1:15" ht="15.75" thickBot="1"/>
    <row r="6" spans="1:15" ht="15.75" thickBot="1">
      <c r="A6" s="540" t="s">
        <v>197</v>
      </c>
      <c r="B6" s="541"/>
      <c r="C6" s="541"/>
      <c r="D6" s="541"/>
      <c r="E6" s="541"/>
      <c r="F6" s="541"/>
      <c r="G6" s="541"/>
      <c r="H6" s="31" t="s">
        <v>202</v>
      </c>
      <c r="I6" s="33"/>
    </row>
    <row r="7" spans="1:15" ht="15.75" thickBot="1">
      <c r="A7" s="540" t="s">
        <v>249</v>
      </c>
      <c r="B7" s="541"/>
      <c r="C7" s="541"/>
      <c r="D7" s="541"/>
      <c r="E7" s="541"/>
      <c r="F7" s="541"/>
      <c r="G7" s="541"/>
      <c r="H7" s="4" t="s">
        <v>272</v>
      </c>
      <c r="I7" s="34"/>
    </row>
    <row r="8" spans="1:15">
      <c r="A8" s="547" t="s">
        <v>199</v>
      </c>
      <c r="B8" s="548"/>
      <c r="C8" s="548"/>
      <c r="D8" s="548"/>
      <c r="E8" s="548"/>
      <c r="F8" s="548"/>
      <c r="G8" s="548"/>
      <c r="H8" s="548"/>
      <c r="I8" s="35"/>
    </row>
    <row r="9" spans="1:15" s="62" customFormat="1" ht="15.75">
      <c r="A9" s="516" t="s">
        <v>7</v>
      </c>
      <c r="B9" s="516"/>
      <c r="C9" s="61" t="s">
        <v>8</v>
      </c>
      <c r="D9" s="61" t="s">
        <v>200</v>
      </c>
      <c r="E9" s="61" t="s">
        <v>11</v>
      </c>
      <c r="F9" s="61" t="s">
        <v>201</v>
      </c>
      <c r="G9" s="549"/>
      <c r="H9" s="550"/>
    </row>
    <row r="10" spans="1:15" s="229" customFormat="1" ht="15.75">
      <c r="A10" s="90" t="s">
        <v>15</v>
      </c>
      <c r="B10" s="91" t="s">
        <v>16</v>
      </c>
      <c r="C10" s="92" t="s">
        <v>17</v>
      </c>
      <c r="D10" s="82">
        <v>77149</v>
      </c>
      <c r="E10" s="82">
        <f t="shared" ref="E10:E15" si="0">D10*12.5%</f>
        <v>9643.625</v>
      </c>
      <c r="F10" s="87">
        <f>D10+E10</f>
        <v>86792.625</v>
      </c>
      <c r="G10" s="545" t="s">
        <v>262</v>
      </c>
      <c r="H10" s="546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82"/>
      <c r="E11" s="82"/>
      <c r="F11" s="87"/>
      <c r="G11" s="545"/>
      <c r="H11" s="546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82"/>
      <c r="E12" s="82"/>
      <c r="F12" s="87"/>
      <c r="G12" s="545"/>
      <c r="H12" s="546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82"/>
      <c r="E13" s="82"/>
      <c r="F13" s="87"/>
      <c r="G13" s="545"/>
      <c r="H13" s="546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82">
        <v>77949</v>
      </c>
      <c r="E14" s="82">
        <f t="shared" si="0"/>
        <v>9743.625</v>
      </c>
      <c r="F14" s="87">
        <f t="shared" ref="F14:F29" si="1">D14+E14</f>
        <v>87692.625</v>
      </c>
      <c r="G14" s="545" t="s">
        <v>262</v>
      </c>
      <c r="H14" s="546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412">
        <v>80819</v>
      </c>
      <c r="E15" s="412">
        <f t="shared" si="0"/>
        <v>10102.375</v>
      </c>
      <c r="F15" s="87">
        <f t="shared" si="1"/>
        <v>90921.375</v>
      </c>
      <c r="G15" s="551" t="s">
        <v>262</v>
      </c>
      <c r="H15" s="552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82"/>
      <c r="E16" s="82"/>
      <c r="F16" s="87"/>
      <c r="G16" s="545"/>
      <c r="H16" s="546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82"/>
      <c r="E17" s="82"/>
      <c r="F17" s="87"/>
      <c r="G17" s="545"/>
      <c r="H17" s="546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82"/>
      <c r="E18" s="82"/>
      <c r="F18" s="87"/>
      <c r="G18" s="545"/>
      <c r="H18" s="546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87"/>
      <c r="G19" s="545"/>
      <c r="H19" s="546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82"/>
      <c r="E20" s="82"/>
      <c r="F20" s="87"/>
      <c r="G20" s="545"/>
      <c r="H20" s="546"/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545"/>
      <c r="H21" s="546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82">
        <v>86599</v>
      </c>
      <c r="E22" s="82">
        <f t="shared" ref="E22:E29" si="2">D22*12.5%</f>
        <v>10824.875</v>
      </c>
      <c r="F22" s="87">
        <f t="shared" si="1"/>
        <v>97423.875</v>
      </c>
      <c r="G22" s="545" t="s">
        <v>262</v>
      </c>
      <c r="H22" s="546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82">
        <v>82849</v>
      </c>
      <c r="E23" s="82">
        <f t="shared" si="2"/>
        <v>10356.125</v>
      </c>
      <c r="F23" s="87">
        <f t="shared" si="1"/>
        <v>93205.125</v>
      </c>
      <c r="G23" s="545" t="s">
        <v>262</v>
      </c>
      <c r="H23" s="546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82">
        <v>86799</v>
      </c>
      <c r="E24" s="82">
        <f t="shared" si="2"/>
        <v>10849.875</v>
      </c>
      <c r="F24" s="87">
        <f t="shared" si="1"/>
        <v>97648.875</v>
      </c>
      <c r="G24" s="545" t="s">
        <v>262</v>
      </c>
      <c r="H24" s="546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551"/>
      <c r="H25" s="553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82">
        <v>82769</v>
      </c>
      <c r="E26" s="82">
        <f t="shared" si="2"/>
        <v>10346.125</v>
      </c>
      <c r="F26" s="87">
        <f t="shared" si="1"/>
        <v>93115.125</v>
      </c>
      <c r="G26" s="545" t="s">
        <v>262</v>
      </c>
      <c r="H26" s="546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82">
        <v>83149</v>
      </c>
      <c r="E27" s="82">
        <f t="shared" si="2"/>
        <v>10393.625</v>
      </c>
      <c r="F27" s="87">
        <f t="shared" si="1"/>
        <v>93542.625</v>
      </c>
      <c r="G27" s="545" t="s">
        <v>262</v>
      </c>
      <c r="H27" s="546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82">
        <v>84449</v>
      </c>
      <c r="E28" s="82">
        <f t="shared" si="2"/>
        <v>10556.125</v>
      </c>
      <c r="F28" s="87">
        <f t="shared" si="1"/>
        <v>95005.125</v>
      </c>
      <c r="G28" s="545" t="s">
        <v>262</v>
      </c>
      <c r="H28" s="546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82">
        <v>83129</v>
      </c>
      <c r="E29" s="82">
        <f t="shared" si="2"/>
        <v>10391.125</v>
      </c>
      <c r="F29" s="87">
        <f t="shared" si="1"/>
        <v>93520.125</v>
      </c>
      <c r="G29" s="545" t="s">
        <v>262</v>
      </c>
      <c r="H29" s="546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82"/>
      <c r="E30" s="82"/>
      <c r="F30" s="87"/>
      <c r="G30" s="551"/>
      <c r="H30" s="552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82"/>
      <c r="E31" s="82"/>
      <c r="F31" s="87"/>
      <c r="G31" s="551"/>
      <c r="H31" s="552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82"/>
      <c r="E32" s="82"/>
      <c r="F32" s="87"/>
      <c r="G32" s="551"/>
      <c r="H32" s="552"/>
      <c r="L32" s="282"/>
      <c r="M32" s="283"/>
      <c r="N32" s="283"/>
      <c r="O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82"/>
      <c r="E33" s="82"/>
      <c r="F33" s="87"/>
      <c r="G33" s="551"/>
      <c r="H33" s="552"/>
      <c r="L33" s="285"/>
      <c r="M33" s="286"/>
      <c r="N33" s="286"/>
      <c r="O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82"/>
      <c r="E34" s="82"/>
      <c r="F34" s="87"/>
      <c r="G34" s="551"/>
      <c r="H34" s="553"/>
      <c r="L34" s="282"/>
      <c r="M34" s="283"/>
      <c r="N34" s="283"/>
      <c r="O34" s="283"/>
    </row>
    <row r="35" spans="1:237" s="229" customFormat="1" ht="15.75">
      <c r="A35" s="90" t="s">
        <v>63</v>
      </c>
      <c r="B35" s="91" t="s">
        <v>64</v>
      </c>
      <c r="C35" s="92"/>
      <c r="D35" s="82"/>
      <c r="E35" s="82"/>
      <c r="F35" s="87"/>
      <c r="G35" s="551"/>
      <c r="H35" s="553"/>
      <c r="L35" s="283"/>
      <c r="M35" s="283"/>
      <c r="N35" s="283"/>
      <c r="O35" s="283"/>
    </row>
    <row r="36" spans="1:237" s="229" customFormat="1" ht="15.75">
      <c r="A36" s="90" t="s">
        <v>63</v>
      </c>
      <c r="B36" s="91" t="s">
        <v>65</v>
      </c>
      <c r="C36" s="92"/>
      <c r="D36" s="82"/>
      <c r="E36" s="82"/>
      <c r="F36" s="87"/>
      <c r="G36" s="551"/>
      <c r="H36" s="553"/>
      <c r="L36" s="283"/>
      <c r="M36" s="283"/>
      <c r="N36" s="283"/>
      <c r="O36" s="283"/>
    </row>
    <row r="37" spans="1:237" s="283" customFormat="1" ht="15.75">
      <c r="A37" s="299"/>
      <c r="B37" s="91"/>
      <c r="C37" s="92"/>
      <c r="D37" s="300"/>
      <c r="E37" s="78"/>
      <c r="F37" s="78"/>
      <c r="G37" s="78"/>
      <c r="H37" s="78"/>
      <c r="I37" s="129"/>
      <c r="IC37" s="229"/>
    </row>
    <row r="38" spans="1:237" s="229" customFormat="1" ht="20.25">
      <c r="A38" s="555" t="s">
        <v>260</v>
      </c>
      <c r="B38" s="556"/>
      <c r="C38" s="556"/>
      <c r="D38" s="556"/>
      <c r="E38" s="556"/>
      <c r="F38" s="556"/>
      <c r="G38" s="556"/>
      <c r="H38" s="557"/>
      <c r="I38" s="301"/>
      <c r="M38" s="283"/>
      <c r="N38" s="283"/>
      <c r="O38" s="283"/>
      <c r="P38" s="283"/>
    </row>
    <row r="39" spans="1:237" s="287" customFormat="1" ht="15.75">
      <c r="A39" s="489" t="s">
        <v>7</v>
      </c>
      <c r="B39" s="489"/>
      <c r="C39" s="165" t="s">
        <v>8</v>
      </c>
      <c r="D39" s="165" t="s">
        <v>200</v>
      </c>
      <c r="E39" s="165" t="s">
        <v>11</v>
      </c>
      <c r="F39" s="165" t="s">
        <v>201</v>
      </c>
      <c r="G39" s="489"/>
      <c r="H39" s="489"/>
      <c r="I39" s="288"/>
      <c r="M39" s="163"/>
      <c r="N39" s="163"/>
      <c r="O39" s="163"/>
      <c r="P39" s="163"/>
    </row>
    <row r="40" spans="1:237" s="175" customFormat="1" ht="15.75">
      <c r="A40" s="302" t="s">
        <v>26</v>
      </c>
      <c r="B40" s="303" t="s">
        <v>67</v>
      </c>
      <c r="C40" s="304" t="s">
        <v>68</v>
      </c>
      <c r="D40" s="81"/>
      <c r="E40" s="81"/>
      <c r="F40" s="305"/>
      <c r="G40" s="558"/>
      <c r="H40" s="559"/>
      <c r="I40" s="129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81"/>
      <c r="E41" s="82"/>
      <c r="F41" s="87"/>
      <c r="G41" s="551"/>
      <c r="H41" s="554"/>
      <c r="I41" s="129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87"/>
      <c r="G42" s="551"/>
      <c r="H42" s="554"/>
      <c r="I42" s="129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82">
        <v>90004</v>
      </c>
      <c r="E43" s="82">
        <f t="shared" ref="E43:E44" si="3">D43*12.5%</f>
        <v>11250.5</v>
      </c>
      <c r="F43" s="87">
        <f t="shared" ref="F43:F44" si="4">D43+E43</f>
        <v>101254.5</v>
      </c>
      <c r="G43" s="545" t="s">
        <v>262</v>
      </c>
      <c r="H43" s="546"/>
      <c r="I43" s="129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82">
        <v>89254</v>
      </c>
      <c r="E44" s="82">
        <f t="shared" si="3"/>
        <v>11156.75</v>
      </c>
      <c r="F44" s="87">
        <f t="shared" si="4"/>
        <v>100410.75</v>
      </c>
      <c r="G44" s="545" t="s">
        <v>262</v>
      </c>
      <c r="H44" s="546"/>
      <c r="I44" s="129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82"/>
      <c r="E45" s="82"/>
      <c r="F45" s="87"/>
      <c r="G45" s="551"/>
      <c r="H45" s="554"/>
      <c r="I45" s="129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87"/>
      <c r="G46" s="551"/>
      <c r="H46" s="554"/>
      <c r="I46" s="129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82"/>
      <c r="E47" s="82"/>
      <c r="F47" s="87"/>
      <c r="G47" s="551"/>
      <c r="H47" s="554"/>
      <c r="I47" s="129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87"/>
      <c r="G48" s="551"/>
      <c r="H48" s="554"/>
      <c r="I48" s="129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82"/>
      <c r="E49" s="82"/>
      <c r="F49" s="87"/>
      <c r="G49" s="551"/>
      <c r="H49" s="554"/>
      <c r="I49" s="129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82"/>
      <c r="E50" s="82"/>
      <c r="F50" s="87"/>
      <c r="G50" s="551"/>
      <c r="H50" s="554"/>
      <c r="I50" s="129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83"/>
      <c r="E51" s="82"/>
      <c r="F51" s="87"/>
      <c r="G51" s="551"/>
      <c r="H51" s="554"/>
      <c r="I51" s="129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83"/>
      <c r="E52" s="82"/>
      <c r="F52" s="87"/>
      <c r="G52" s="551"/>
      <c r="H52" s="554"/>
      <c r="I52" s="129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82"/>
      <c r="E53" s="82"/>
      <c r="F53" s="87"/>
      <c r="G53" s="551"/>
      <c r="H53" s="554"/>
      <c r="I53" s="129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87"/>
      <c r="G54" s="551"/>
      <c r="H54" s="554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82"/>
      <c r="F55" s="87"/>
      <c r="G55" s="551"/>
      <c r="H55" s="554"/>
      <c r="I55" s="129"/>
      <c r="M55" s="283"/>
      <c r="N55" s="283"/>
      <c r="O55" s="283"/>
      <c r="P55" s="283"/>
    </row>
    <row r="56" spans="1:16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87"/>
      <c r="G56" s="551"/>
      <c r="H56" s="554"/>
      <c r="I56" s="129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82"/>
      <c r="F57" s="87"/>
      <c r="G57" s="551"/>
      <c r="H57" s="554"/>
      <c r="I57" s="129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82"/>
      <c r="F58" s="87"/>
      <c r="G58" s="551"/>
      <c r="H58" s="554"/>
      <c r="I58" s="129"/>
    </row>
    <row r="59" spans="1:16" s="229" customFormat="1" ht="15.75">
      <c r="A59" s="90" t="s">
        <v>63</v>
      </c>
      <c r="B59" s="91" t="s">
        <v>112</v>
      </c>
      <c r="C59" s="120"/>
      <c r="D59" s="82"/>
      <c r="E59" s="82"/>
      <c r="F59" s="87"/>
      <c r="G59" s="551"/>
      <c r="H59" s="554"/>
      <c r="I59" s="129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82"/>
      <c r="E60" s="82"/>
      <c r="F60" s="87"/>
      <c r="G60" s="551"/>
      <c r="H60" s="554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82"/>
      <c r="E61" s="82"/>
      <c r="F61" s="87"/>
      <c r="G61" s="551"/>
      <c r="H61" s="554"/>
      <c r="I61" s="129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82"/>
      <c r="E62" s="82"/>
      <c r="F62" s="87"/>
      <c r="G62" s="551"/>
      <c r="H62" s="554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82"/>
      <c r="E63" s="82"/>
      <c r="F63" s="87"/>
      <c r="G63" s="551"/>
      <c r="H63" s="554"/>
      <c r="I63" s="129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82"/>
      <c r="E64" s="82"/>
      <c r="F64" s="87"/>
      <c r="G64" s="551"/>
      <c r="H64" s="554"/>
      <c r="I64" s="129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6" t="s">
        <v>118</v>
      </c>
      <c r="B66" s="447"/>
      <c r="C66" s="447"/>
      <c r="D66" s="447"/>
      <c r="E66" s="447"/>
      <c r="F66" s="447"/>
      <c r="G66" s="447"/>
      <c r="H66" s="447"/>
      <c r="I66" s="301"/>
      <c r="M66" s="283"/>
      <c r="N66" s="283"/>
      <c r="O66" s="283"/>
      <c r="P66" s="283"/>
    </row>
    <row r="67" spans="1:16" s="229" customFormat="1" ht="16.5" thickBot="1">
      <c r="A67" s="476" t="s">
        <v>7</v>
      </c>
      <c r="B67" s="476"/>
      <c r="C67" s="111" t="s">
        <v>8</v>
      </c>
      <c r="D67" s="308" t="s">
        <v>200</v>
      </c>
      <c r="E67" s="309" t="s">
        <v>11</v>
      </c>
      <c r="F67" s="309" t="s">
        <v>201</v>
      </c>
      <c r="G67" s="560"/>
      <c r="H67" s="561"/>
      <c r="I67" s="288"/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310">
        <v>92904</v>
      </c>
      <c r="E68" s="82">
        <f t="shared" ref="E68" si="5">D68*12.5%</f>
        <v>11613</v>
      </c>
      <c r="F68" s="87">
        <f t="shared" ref="F68" si="6">D68+E68</f>
        <v>104517</v>
      </c>
      <c r="G68" s="545" t="s">
        <v>262</v>
      </c>
      <c r="H68" s="546"/>
      <c r="I68" s="129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92954</v>
      </c>
      <c r="E69" s="82">
        <f t="shared" ref="E69:E73" si="7">D69*12.5%</f>
        <v>11619.25</v>
      </c>
      <c r="F69" s="87">
        <f t="shared" ref="F69:F73" si="8">D69+E69</f>
        <v>104573.25</v>
      </c>
      <c r="G69" s="545" t="s">
        <v>262</v>
      </c>
      <c r="H69" s="546"/>
      <c r="I69" s="129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93454</v>
      </c>
      <c r="E70" s="82">
        <f t="shared" si="7"/>
        <v>11681.75</v>
      </c>
      <c r="F70" s="87">
        <f t="shared" si="8"/>
        <v>105135.75</v>
      </c>
      <c r="G70" s="545" t="s">
        <v>262</v>
      </c>
      <c r="H70" s="546"/>
      <c r="I70" s="129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94804</v>
      </c>
      <c r="E71" s="82">
        <f t="shared" si="7"/>
        <v>11850.5</v>
      </c>
      <c r="F71" s="87">
        <f t="shared" si="8"/>
        <v>106654.5</v>
      </c>
      <c r="G71" s="545" t="s">
        <v>262</v>
      </c>
      <c r="H71" s="546"/>
      <c r="I71" s="129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95054</v>
      </c>
      <c r="E72" s="82">
        <f t="shared" si="7"/>
        <v>11881.75</v>
      </c>
      <c r="F72" s="87">
        <f t="shared" si="8"/>
        <v>106935.75</v>
      </c>
      <c r="G72" s="545" t="s">
        <v>262</v>
      </c>
      <c r="H72" s="546"/>
      <c r="I72" s="129"/>
      <c r="M72" s="288"/>
      <c r="N72" s="288"/>
      <c r="O72" s="288"/>
      <c r="P72" s="288"/>
    </row>
    <row r="73" spans="1:16" s="169" customFormat="1" ht="15.75">
      <c r="A73" s="132" t="s">
        <v>132</v>
      </c>
      <c r="B73" s="133" t="s">
        <v>135</v>
      </c>
      <c r="C73" s="92" t="s">
        <v>134</v>
      </c>
      <c r="D73" s="82">
        <v>96844</v>
      </c>
      <c r="E73" s="82">
        <f t="shared" si="7"/>
        <v>12105.5</v>
      </c>
      <c r="F73" s="87">
        <f t="shared" si="8"/>
        <v>108949.5</v>
      </c>
      <c r="G73" s="545" t="s">
        <v>262</v>
      </c>
      <c r="H73" s="546"/>
      <c r="I73" s="129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82"/>
      <c r="F74" s="87"/>
      <c r="G74" s="545"/>
      <c r="H74" s="562"/>
      <c r="I74" s="129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82"/>
      <c r="F75" s="87"/>
      <c r="G75" s="545"/>
      <c r="H75" s="562"/>
      <c r="I75" s="129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82"/>
      <c r="E76" s="82"/>
      <c r="F76" s="87"/>
      <c r="G76" s="545"/>
      <c r="H76" s="562"/>
      <c r="I76" s="129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82"/>
      <c r="E77" s="82"/>
      <c r="F77" s="87"/>
      <c r="G77" s="545"/>
      <c r="H77" s="562"/>
      <c r="I77" s="129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311"/>
      <c r="E78" s="311"/>
      <c r="F78" s="312"/>
      <c r="G78" s="563"/>
      <c r="H78" s="564"/>
      <c r="I78" s="129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77" t="s">
        <v>139</v>
      </c>
      <c r="B80" s="478"/>
      <c r="C80" s="478"/>
      <c r="D80" s="478"/>
      <c r="E80" s="479"/>
      <c r="F80" s="533"/>
      <c r="G80" s="534"/>
      <c r="H80" s="534"/>
      <c r="I80" s="170"/>
      <c r="M80" s="283"/>
      <c r="N80" s="283"/>
      <c r="O80" s="283"/>
      <c r="P80" s="283"/>
    </row>
    <row r="81" spans="1:16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188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84">
    <mergeCell ref="A81:B81"/>
    <mergeCell ref="D81:E81"/>
    <mergeCell ref="G74:H74"/>
    <mergeCell ref="G75:H75"/>
    <mergeCell ref="G76:H76"/>
    <mergeCell ref="G77:H77"/>
    <mergeCell ref="G78:H78"/>
    <mergeCell ref="A80:E80"/>
    <mergeCell ref="F80:H80"/>
    <mergeCell ref="G73:H73"/>
    <mergeCell ref="G61:H61"/>
    <mergeCell ref="G62:H62"/>
    <mergeCell ref="G63:H63"/>
    <mergeCell ref="G64:H64"/>
    <mergeCell ref="G68:H68"/>
    <mergeCell ref="G69:H69"/>
    <mergeCell ref="G70:H70"/>
    <mergeCell ref="G71:H71"/>
    <mergeCell ref="G72:H72"/>
    <mergeCell ref="A67:B67"/>
    <mergeCell ref="G67:H67"/>
    <mergeCell ref="G55:H55"/>
    <mergeCell ref="G56:H56"/>
    <mergeCell ref="G57:H57"/>
    <mergeCell ref="G58:H58"/>
    <mergeCell ref="G59:H59"/>
    <mergeCell ref="G60:H60"/>
    <mergeCell ref="A66:H66"/>
    <mergeCell ref="G54:H54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42:H42"/>
    <mergeCell ref="G30:H30"/>
    <mergeCell ref="G31:H31"/>
    <mergeCell ref="G32:H32"/>
    <mergeCell ref="G33:H33"/>
    <mergeCell ref="G34:H34"/>
    <mergeCell ref="G35:H35"/>
    <mergeCell ref="G36:H36"/>
    <mergeCell ref="A38:H38"/>
    <mergeCell ref="A39:B39"/>
    <mergeCell ref="G39:H39"/>
    <mergeCell ref="G40:H40"/>
    <mergeCell ref="G41:H41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7:H17"/>
    <mergeCell ref="A6:G6"/>
    <mergeCell ref="A7:G7"/>
    <mergeCell ref="A8:H8"/>
    <mergeCell ref="A9:B9"/>
    <mergeCell ref="G9:H9"/>
    <mergeCell ref="G10:H10"/>
    <mergeCell ref="G11:H11"/>
    <mergeCell ref="G12:H12"/>
    <mergeCell ref="G13:H13"/>
    <mergeCell ref="G14:H14"/>
    <mergeCell ref="G16:H16"/>
    <mergeCell ref="G15:H15"/>
    <mergeCell ref="A1:A4"/>
    <mergeCell ref="B1:H1"/>
    <mergeCell ref="I1:I4"/>
    <mergeCell ref="B2:H2"/>
    <mergeCell ref="B3:H3"/>
    <mergeCell ref="B4:H4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K104"/>
  <sheetViews>
    <sheetView tabSelected="1" topLeftCell="A14" workbookViewId="0">
      <selection activeCell="D32" sqref="D32"/>
    </sheetView>
  </sheetViews>
  <sheetFormatPr defaultColWidth="14.85546875" defaultRowHeight="1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418" customWidth="1"/>
    <col min="9" max="17" width="14.85546875" style="8"/>
  </cols>
  <sheetData>
    <row r="1" spans="1:17" ht="48" customHeight="1">
      <c r="A1" s="449"/>
      <c r="B1" s="450" t="s">
        <v>0</v>
      </c>
      <c r="C1" s="450"/>
      <c r="D1" s="450"/>
      <c r="E1" s="450"/>
      <c r="F1" s="450"/>
      <c r="G1" s="450"/>
      <c r="H1" s="565"/>
    </row>
    <row r="2" spans="1:17">
      <c r="A2" s="449"/>
      <c r="B2" s="452" t="s">
        <v>1</v>
      </c>
      <c r="C2" s="452"/>
      <c r="D2" s="452"/>
      <c r="E2" s="452"/>
      <c r="F2" s="452"/>
      <c r="G2" s="452"/>
      <c r="H2" s="565"/>
    </row>
    <row r="3" spans="1:17">
      <c r="A3" s="449"/>
      <c r="B3" s="567" t="s">
        <v>2</v>
      </c>
      <c r="C3" s="567"/>
      <c r="D3" s="567"/>
      <c r="E3" s="567"/>
      <c r="F3" s="567"/>
      <c r="G3" s="567"/>
      <c r="H3" s="565"/>
    </row>
    <row r="4" spans="1:17">
      <c r="A4" s="449"/>
      <c r="B4" s="452" t="s">
        <v>3</v>
      </c>
      <c r="C4" s="452"/>
      <c r="D4" s="452"/>
      <c r="E4" s="452"/>
      <c r="F4" s="452"/>
      <c r="G4" s="452"/>
      <c r="H4" s="565"/>
    </row>
    <row r="5" spans="1:17" ht="15.75" thickBot="1">
      <c r="H5" s="566"/>
    </row>
    <row r="6" spans="1:17" ht="27.75" customHeight="1" thickBot="1">
      <c r="A6" s="540" t="s">
        <v>197</v>
      </c>
      <c r="B6" s="541"/>
      <c r="C6" s="541"/>
      <c r="D6" s="541"/>
      <c r="E6" s="541"/>
      <c r="F6" s="541"/>
      <c r="G6" s="541"/>
      <c r="H6" s="36" t="s">
        <v>203</v>
      </c>
    </row>
    <row r="7" spans="1:17" ht="15.75" thickBot="1">
      <c r="A7" s="568" t="s">
        <v>203</v>
      </c>
      <c r="B7" s="569"/>
      <c r="C7" s="569"/>
      <c r="D7" s="569"/>
      <c r="E7" s="569"/>
      <c r="F7" s="569"/>
      <c r="G7" s="569"/>
      <c r="H7" s="4" t="s">
        <v>272</v>
      </c>
    </row>
    <row r="8" spans="1:17">
      <c r="A8" s="570" t="s">
        <v>199</v>
      </c>
      <c r="B8" s="570"/>
      <c r="C8" s="570"/>
      <c r="D8" s="570"/>
      <c r="E8" s="570"/>
      <c r="F8" s="570"/>
      <c r="G8" s="570"/>
      <c r="H8" s="570"/>
    </row>
    <row r="9" spans="1:17" s="7" customFormat="1" ht="15.75">
      <c r="A9" s="571" t="s">
        <v>7</v>
      </c>
      <c r="B9" s="571"/>
      <c r="C9" s="409" t="s">
        <v>8</v>
      </c>
      <c r="D9" s="409" t="s">
        <v>200</v>
      </c>
      <c r="E9" s="409" t="s">
        <v>11</v>
      </c>
      <c r="F9" s="409" t="s">
        <v>204</v>
      </c>
      <c r="G9" s="405" t="s">
        <v>201</v>
      </c>
      <c r="H9" s="422"/>
      <c r="I9" s="423"/>
      <c r="J9" s="423"/>
      <c r="K9" s="423"/>
      <c r="L9" s="423"/>
      <c r="M9" s="423"/>
      <c r="N9" s="423"/>
      <c r="O9" s="423"/>
      <c r="P9" s="423"/>
      <c r="Q9" s="423"/>
    </row>
    <row r="10" spans="1:17" s="229" customFormat="1" ht="15.75">
      <c r="A10" s="299" t="s">
        <v>15</v>
      </c>
      <c r="B10" s="91" t="s">
        <v>16</v>
      </c>
      <c r="C10" s="92" t="s">
        <v>17</v>
      </c>
      <c r="D10" s="407">
        <v>77467</v>
      </c>
      <c r="E10" s="407">
        <f t="shared" ref="E10:E16" si="0">D10*12.5%</f>
        <v>9683.375</v>
      </c>
      <c r="F10" s="407">
        <v>1100</v>
      </c>
      <c r="G10" s="87">
        <f>D10+E10-F10</f>
        <v>86050.375</v>
      </c>
      <c r="H10" s="420" t="s">
        <v>262</v>
      </c>
      <c r="I10" s="283"/>
      <c r="J10" s="283"/>
      <c r="K10" s="283"/>
      <c r="L10" s="283"/>
      <c r="M10" s="283"/>
      <c r="N10" s="283"/>
      <c r="O10" s="283"/>
      <c r="P10" s="283"/>
      <c r="Q10" s="283"/>
    </row>
    <row r="11" spans="1:17" s="229" customFormat="1" ht="15.75">
      <c r="A11" s="299" t="s">
        <v>15</v>
      </c>
      <c r="B11" s="91" t="s">
        <v>24</v>
      </c>
      <c r="C11" s="92" t="s">
        <v>25</v>
      </c>
      <c r="D11" s="445">
        <v>77467</v>
      </c>
      <c r="E11" s="407">
        <f t="shared" si="0"/>
        <v>9683.375</v>
      </c>
      <c r="F11" s="407">
        <v>1100</v>
      </c>
      <c r="G11" s="87">
        <f t="shared" ref="G11:G64" si="1">D11+E11-F11</f>
        <v>86050.375</v>
      </c>
      <c r="H11" s="420" t="s">
        <v>262</v>
      </c>
      <c r="I11" s="283"/>
      <c r="J11" s="283"/>
      <c r="K11" s="283"/>
      <c r="L11" s="283"/>
      <c r="M11" s="283"/>
      <c r="N11" s="283"/>
      <c r="O11" s="283"/>
      <c r="P11" s="283"/>
      <c r="Q11" s="283"/>
    </row>
    <row r="12" spans="1:17" s="229" customFormat="1" ht="15.75">
      <c r="A12" s="299" t="s">
        <v>15</v>
      </c>
      <c r="B12" s="91" t="s">
        <v>20</v>
      </c>
      <c r="C12" s="92" t="s">
        <v>21</v>
      </c>
      <c r="D12" s="407">
        <v>77417</v>
      </c>
      <c r="E12" s="407">
        <f t="shared" si="0"/>
        <v>9677.125</v>
      </c>
      <c r="F12" s="407">
        <v>1100</v>
      </c>
      <c r="G12" s="87">
        <f t="shared" si="1"/>
        <v>85994.125</v>
      </c>
      <c r="H12" s="420" t="s">
        <v>262</v>
      </c>
      <c r="I12" s="283"/>
      <c r="J12" s="283"/>
      <c r="K12" s="283"/>
      <c r="L12" s="283"/>
      <c r="M12" s="283"/>
      <c r="N12" s="283"/>
      <c r="O12" s="283"/>
      <c r="P12" s="283"/>
      <c r="Q12" s="283"/>
    </row>
    <row r="13" spans="1:17" s="229" customFormat="1" ht="15.75">
      <c r="A13" s="299" t="s">
        <v>15</v>
      </c>
      <c r="B13" s="91" t="s">
        <v>22</v>
      </c>
      <c r="C13" s="92" t="s">
        <v>23</v>
      </c>
      <c r="D13" s="445">
        <v>77417</v>
      </c>
      <c r="E13" s="407">
        <f t="shared" si="0"/>
        <v>9677.125</v>
      </c>
      <c r="F13" s="407">
        <v>1100</v>
      </c>
      <c r="G13" s="87">
        <f t="shared" si="1"/>
        <v>85994.125</v>
      </c>
      <c r="H13" s="420" t="s">
        <v>262</v>
      </c>
      <c r="I13" s="283"/>
      <c r="J13" s="283"/>
      <c r="K13" s="283"/>
      <c r="L13" s="283"/>
      <c r="M13" s="283"/>
      <c r="N13" s="283"/>
      <c r="O13" s="283"/>
      <c r="P13" s="283"/>
      <c r="Q13" s="283"/>
    </row>
    <row r="14" spans="1:17" s="229" customFormat="1" ht="15.75">
      <c r="A14" s="299" t="s">
        <v>15</v>
      </c>
      <c r="B14" s="91" t="s">
        <v>18</v>
      </c>
      <c r="C14" s="92" t="s">
        <v>19</v>
      </c>
      <c r="D14" s="407">
        <v>78317</v>
      </c>
      <c r="E14" s="407">
        <f t="shared" si="0"/>
        <v>9789.625</v>
      </c>
      <c r="F14" s="407">
        <v>1100</v>
      </c>
      <c r="G14" s="87">
        <f t="shared" si="1"/>
        <v>87006.625</v>
      </c>
      <c r="H14" s="420" t="s">
        <v>262</v>
      </c>
      <c r="I14" s="283"/>
      <c r="J14" s="283"/>
      <c r="K14" s="283"/>
      <c r="L14" s="283"/>
      <c r="M14" s="283"/>
      <c r="N14" s="283"/>
      <c r="O14" s="283"/>
      <c r="P14" s="283"/>
      <c r="Q14" s="283"/>
    </row>
    <row r="15" spans="1:17" s="229" customFormat="1" ht="15.75">
      <c r="A15" s="90" t="s">
        <v>15</v>
      </c>
      <c r="B15" s="91" t="s">
        <v>263</v>
      </c>
      <c r="C15" s="92" t="s">
        <v>264</v>
      </c>
      <c r="D15" s="412">
        <v>81737</v>
      </c>
      <c r="E15" s="412">
        <f t="shared" si="0"/>
        <v>10217.125</v>
      </c>
      <c r="F15" s="412">
        <v>1100</v>
      </c>
      <c r="G15" s="87">
        <f t="shared" si="1"/>
        <v>90854.125</v>
      </c>
      <c r="H15" s="420" t="s">
        <v>262</v>
      </c>
      <c r="I15" s="283"/>
      <c r="J15" s="283"/>
      <c r="K15" s="283"/>
      <c r="L15" s="283"/>
      <c r="M15" s="283"/>
      <c r="N15" s="283"/>
      <c r="O15" s="283"/>
      <c r="P15" s="283"/>
      <c r="Q15" s="283"/>
    </row>
    <row r="16" spans="1:17" s="284" customFormat="1" ht="15.75">
      <c r="A16" s="299" t="s">
        <v>26</v>
      </c>
      <c r="B16" s="91" t="s">
        <v>27</v>
      </c>
      <c r="C16" s="92" t="s">
        <v>23</v>
      </c>
      <c r="D16" s="407">
        <v>79967</v>
      </c>
      <c r="E16" s="407">
        <f t="shared" si="0"/>
        <v>9995.875</v>
      </c>
      <c r="F16" s="407">
        <v>1100</v>
      </c>
      <c r="G16" s="87">
        <f t="shared" si="1"/>
        <v>88862.875</v>
      </c>
      <c r="H16" s="420" t="s">
        <v>262</v>
      </c>
      <c r="I16" s="286"/>
      <c r="J16" s="286"/>
      <c r="K16" s="286"/>
      <c r="L16" s="286"/>
      <c r="M16" s="286"/>
      <c r="N16" s="286"/>
      <c r="O16" s="286"/>
      <c r="P16" s="286"/>
      <c r="Q16" s="286"/>
    </row>
    <row r="17" spans="1:17" s="229" customFormat="1" ht="15.75">
      <c r="A17" s="299" t="s">
        <v>32</v>
      </c>
      <c r="B17" s="91" t="s">
        <v>33</v>
      </c>
      <c r="C17" s="92" t="s">
        <v>34</v>
      </c>
      <c r="D17" s="407"/>
      <c r="E17" s="407"/>
      <c r="F17" s="407"/>
      <c r="G17" s="87"/>
      <c r="H17" s="420"/>
      <c r="I17" s="283"/>
      <c r="J17" s="283"/>
      <c r="K17" s="283"/>
      <c r="L17" s="283"/>
      <c r="M17" s="283"/>
      <c r="N17" s="283"/>
      <c r="O17" s="283"/>
      <c r="P17" s="283"/>
      <c r="Q17" s="283"/>
    </row>
    <row r="18" spans="1:17" s="229" customFormat="1" ht="15.75">
      <c r="A18" s="299" t="s">
        <v>35</v>
      </c>
      <c r="B18" s="91" t="s">
        <v>36</v>
      </c>
      <c r="C18" s="92" t="s">
        <v>37</v>
      </c>
      <c r="D18" s="407"/>
      <c r="E18" s="407"/>
      <c r="F18" s="407"/>
      <c r="G18" s="87"/>
      <c r="H18" s="420"/>
      <c r="I18" s="283"/>
      <c r="J18" s="283"/>
      <c r="K18" s="283"/>
      <c r="L18" s="283"/>
      <c r="M18" s="283"/>
      <c r="N18" s="283"/>
      <c r="O18" s="283"/>
      <c r="P18" s="283"/>
      <c r="Q18" s="283"/>
    </row>
    <row r="19" spans="1:17" s="229" customFormat="1" ht="15.75">
      <c r="A19" s="299" t="s">
        <v>35</v>
      </c>
      <c r="B19" s="91" t="s">
        <v>38</v>
      </c>
      <c r="C19" s="92" t="s">
        <v>39</v>
      </c>
      <c r="D19" s="407"/>
      <c r="E19" s="407"/>
      <c r="F19" s="407"/>
      <c r="G19" s="87"/>
      <c r="H19" s="420"/>
      <c r="I19" s="283"/>
      <c r="J19" s="283"/>
      <c r="K19" s="283"/>
      <c r="L19" s="283"/>
      <c r="M19" s="283"/>
      <c r="N19" s="283"/>
      <c r="O19" s="283"/>
      <c r="P19" s="283"/>
      <c r="Q19" s="283"/>
    </row>
    <row r="20" spans="1:17" s="229" customFormat="1" ht="15.75">
      <c r="A20" s="299" t="s">
        <v>28</v>
      </c>
      <c r="B20" s="91" t="s">
        <v>29</v>
      </c>
      <c r="C20" s="92" t="s">
        <v>19</v>
      </c>
      <c r="D20" s="407">
        <v>81317</v>
      </c>
      <c r="E20" s="407">
        <f t="shared" ref="E20" si="2">D20*12.5%</f>
        <v>10164.625</v>
      </c>
      <c r="F20" s="407">
        <v>1100</v>
      </c>
      <c r="G20" s="87">
        <f t="shared" si="1"/>
        <v>90381.625</v>
      </c>
      <c r="H20" s="420" t="s">
        <v>262</v>
      </c>
      <c r="I20" s="283"/>
      <c r="J20" s="283"/>
      <c r="K20" s="283"/>
      <c r="L20" s="283"/>
      <c r="M20" s="283"/>
      <c r="N20" s="283"/>
      <c r="O20" s="283"/>
      <c r="P20" s="283"/>
      <c r="Q20" s="283"/>
    </row>
    <row r="21" spans="1:17" s="229" customFormat="1" ht="15.75">
      <c r="A21" s="299" t="s">
        <v>30</v>
      </c>
      <c r="B21" s="91" t="s">
        <v>31</v>
      </c>
      <c r="C21" s="92" t="s">
        <v>23</v>
      </c>
      <c r="D21" s="407"/>
      <c r="E21" s="407"/>
      <c r="F21" s="407"/>
      <c r="G21" s="87"/>
      <c r="H21" s="420"/>
      <c r="I21" s="283"/>
      <c r="J21" s="283"/>
      <c r="K21" s="283"/>
      <c r="L21" s="283"/>
      <c r="M21" s="283"/>
      <c r="N21" s="283"/>
      <c r="O21" s="283"/>
      <c r="P21" s="283"/>
      <c r="Q21" s="283"/>
    </row>
    <row r="22" spans="1:17" s="229" customFormat="1" ht="15.75">
      <c r="A22" s="410" t="s">
        <v>59</v>
      </c>
      <c r="B22" s="91" t="s">
        <v>60</v>
      </c>
      <c r="C22" s="92" t="s">
        <v>19</v>
      </c>
      <c r="D22" s="407">
        <v>86467</v>
      </c>
      <c r="E22" s="407">
        <f t="shared" ref="E22:E33" si="3">D22*12.5%</f>
        <v>10808.375</v>
      </c>
      <c r="F22" s="407">
        <v>1100</v>
      </c>
      <c r="G22" s="87">
        <f t="shared" si="1"/>
        <v>96175.375</v>
      </c>
      <c r="H22" s="420" t="s">
        <v>262</v>
      </c>
      <c r="I22" s="283"/>
      <c r="J22" s="283"/>
      <c r="K22" s="283"/>
      <c r="L22" s="283"/>
      <c r="M22" s="283"/>
      <c r="N22" s="283"/>
      <c r="O22" s="283"/>
      <c r="P22" s="283"/>
      <c r="Q22" s="283"/>
    </row>
    <row r="23" spans="1:17" s="229" customFormat="1" ht="15.75">
      <c r="A23" s="410" t="s">
        <v>40</v>
      </c>
      <c r="B23" s="91" t="s">
        <v>41</v>
      </c>
      <c r="C23" s="92" t="s">
        <v>23</v>
      </c>
      <c r="D23" s="407">
        <v>82717</v>
      </c>
      <c r="E23" s="407">
        <f t="shared" si="3"/>
        <v>10339.625</v>
      </c>
      <c r="F23" s="407">
        <v>1100</v>
      </c>
      <c r="G23" s="87">
        <f t="shared" si="1"/>
        <v>91956.625</v>
      </c>
      <c r="H23" s="420" t="s">
        <v>262</v>
      </c>
      <c r="I23" s="283"/>
      <c r="J23" s="283"/>
      <c r="K23" s="283"/>
      <c r="L23" s="283"/>
      <c r="M23" s="283"/>
      <c r="N23" s="283"/>
      <c r="O23" s="283"/>
      <c r="P23" s="283"/>
      <c r="Q23" s="283"/>
    </row>
    <row r="24" spans="1:17" s="229" customFormat="1" ht="15.75">
      <c r="A24" s="410" t="s">
        <v>40</v>
      </c>
      <c r="B24" s="91" t="s">
        <v>42</v>
      </c>
      <c r="C24" s="92" t="s">
        <v>43</v>
      </c>
      <c r="D24" s="407">
        <v>86167</v>
      </c>
      <c r="E24" s="407">
        <f t="shared" si="3"/>
        <v>10770.875</v>
      </c>
      <c r="F24" s="407">
        <v>1100</v>
      </c>
      <c r="G24" s="87">
        <f t="shared" si="1"/>
        <v>95837.875</v>
      </c>
      <c r="H24" s="420" t="s">
        <v>262</v>
      </c>
      <c r="I24" s="283"/>
      <c r="J24" s="283"/>
      <c r="K24" s="283"/>
      <c r="L24" s="283"/>
      <c r="M24" s="283"/>
      <c r="N24" s="283"/>
      <c r="O24" s="283"/>
      <c r="P24" s="283"/>
      <c r="Q24" s="283"/>
    </row>
    <row r="25" spans="1:17" s="229" customFormat="1" ht="15.75">
      <c r="A25" s="410" t="s">
        <v>59</v>
      </c>
      <c r="B25" s="91" t="s">
        <v>61</v>
      </c>
      <c r="C25" s="92" t="s">
        <v>62</v>
      </c>
      <c r="D25" s="407"/>
      <c r="E25" s="407"/>
      <c r="F25" s="407"/>
      <c r="G25" s="87"/>
      <c r="H25" s="420"/>
      <c r="I25" s="283"/>
      <c r="J25" s="283"/>
      <c r="K25" s="283"/>
      <c r="L25" s="283"/>
      <c r="M25" s="283"/>
      <c r="N25" s="283"/>
      <c r="O25" s="283"/>
      <c r="P25" s="283"/>
      <c r="Q25" s="283"/>
    </row>
    <row r="26" spans="1:17" s="229" customFormat="1" ht="15.75">
      <c r="A26" s="410" t="s">
        <v>40</v>
      </c>
      <c r="B26" s="91" t="s">
        <v>44</v>
      </c>
      <c r="C26" s="92" t="s">
        <v>45</v>
      </c>
      <c r="D26" s="407">
        <v>82837</v>
      </c>
      <c r="E26" s="407">
        <f t="shared" si="3"/>
        <v>10354.625</v>
      </c>
      <c r="F26" s="407">
        <v>1100</v>
      </c>
      <c r="G26" s="87">
        <f t="shared" si="1"/>
        <v>92091.625</v>
      </c>
      <c r="H26" s="420" t="s">
        <v>262</v>
      </c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17" s="229" customFormat="1" ht="15.75">
      <c r="A27" s="410" t="s">
        <v>40</v>
      </c>
      <c r="B27" s="91" t="s">
        <v>46</v>
      </c>
      <c r="C27" s="92" t="s">
        <v>45</v>
      </c>
      <c r="D27" s="407">
        <v>83217</v>
      </c>
      <c r="E27" s="407">
        <f t="shared" si="3"/>
        <v>10402.125</v>
      </c>
      <c r="F27" s="407">
        <v>1100</v>
      </c>
      <c r="G27" s="87">
        <f t="shared" si="1"/>
        <v>92519.125</v>
      </c>
      <c r="H27" s="420" t="s">
        <v>262</v>
      </c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17" s="229" customFormat="1" ht="15.75">
      <c r="A28" s="410" t="s">
        <v>40</v>
      </c>
      <c r="B28" s="91" t="s">
        <v>47</v>
      </c>
      <c r="C28" s="92" t="s">
        <v>233</v>
      </c>
      <c r="D28" s="407">
        <v>84517</v>
      </c>
      <c r="E28" s="407">
        <f t="shared" si="3"/>
        <v>10564.625</v>
      </c>
      <c r="F28" s="416">
        <v>1100</v>
      </c>
      <c r="G28" s="87">
        <f t="shared" si="1"/>
        <v>93981.625</v>
      </c>
      <c r="H28" s="420" t="s">
        <v>262</v>
      </c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17" s="229" customFormat="1" ht="15.75">
      <c r="A29" s="410" t="s">
        <v>40</v>
      </c>
      <c r="B29" s="91" t="s">
        <v>49</v>
      </c>
      <c r="C29" s="92" t="s">
        <v>233</v>
      </c>
      <c r="D29" s="407">
        <v>83197</v>
      </c>
      <c r="E29" s="407">
        <f t="shared" si="3"/>
        <v>10399.625</v>
      </c>
      <c r="F29" s="407">
        <v>1100</v>
      </c>
      <c r="G29" s="87">
        <f t="shared" si="1"/>
        <v>92496.625</v>
      </c>
      <c r="H29" s="420" t="s">
        <v>262</v>
      </c>
      <c r="I29" s="283"/>
      <c r="J29" s="283"/>
      <c r="K29" s="283"/>
      <c r="L29" s="283"/>
      <c r="M29" s="283"/>
      <c r="N29" s="283"/>
      <c r="O29" s="283"/>
      <c r="P29" s="283"/>
      <c r="Q29" s="283"/>
    </row>
    <row r="30" spans="1:17" s="229" customFormat="1" ht="15.75">
      <c r="A30" s="410" t="s">
        <v>40</v>
      </c>
      <c r="B30" s="91" t="s">
        <v>50</v>
      </c>
      <c r="C30" s="92" t="s">
        <v>51</v>
      </c>
      <c r="D30" s="407">
        <v>84117</v>
      </c>
      <c r="E30" s="407">
        <f t="shared" si="3"/>
        <v>10514.625</v>
      </c>
      <c r="F30" s="407">
        <v>1100</v>
      </c>
      <c r="G30" s="87">
        <f t="shared" si="1"/>
        <v>93531.625</v>
      </c>
      <c r="H30" s="420" t="s">
        <v>262</v>
      </c>
      <c r="I30" s="283"/>
      <c r="J30" s="283"/>
      <c r="K30" s="283"/>
      <c r="L30" s="283"/>
      <c r="M30" s="283"/>
      <c r="N30" s="283"/>
      <c r="O30" s="283"/>
      <c r="P30" s="283"/>
      <c r="Q30" s="283"/>
    </row>
    <row r="31" spans="1:17" s="229" customFormat="1" ht="15.75">
      <c r="A31" s="410" t="s">
        <v>40</v>
      </c>
      <c r="B31" s="91" t="s">
        <v>52</v>
      </c>
      <c r="C31" s="92" t="s">
        <v>53</v>
      </c>
      <c r="D31" s="407">
        <v>83717</v>
      </c>
      <c r="E31" s="407">
        <f t="shared" si="3"/>
        <v>10464.625</v>
      </c>
      <c r="F31" s="407">
        <v>1100</v>
      </c>
      <c r="G31" s="87">
        <f t="shared" si="1"/>
        <v>93081.625</v>
      </c>
      <c r="H31" s="420" t="s">
        <v>262</v>
      </c>
      <c r="I31" s="283"/>
      <c r="J31" s="283"/>
      <c r="K31" s="283"/>
      <c r="L31" s="283"/>
      <c r="M31" s="283"/>
      <c r="N31" s="283"/>
      <c r="O31" s="283"/>
      <c r="P31" s="283"/>
      <c r="Q31" s="283"/>
    </row>
    <row r="32" spans="1:17" s="229" customFormat="1" ht="15.75">
      <c r="A32" s="410" t="s">
        <v>40</v>
      </c>
      <c r="B32" s="91" t="s">
        <v>54</v>
      </c>
      <c r="C32" s="92" t="s">
        <v>43</v>
      </c>
      <c r="D32" s="407">
        <v>81997</v>
      </c>
      <c r="E32" s="407">
        <f t="shared" si="3"/>
        <v>10249.625</v>
      </c>
      <c r="F32" s="407">
        <v>1100</v>
      </c>
      <c r="G32" s="87">
        <f t="shared" si="1"/>
        <v>91146.625</v>
      </c>
      <c r="H32" s="420" t="s">
        <v>262</v>
      </c>
      <c r="I32" s="283"/>
      <c r="J32" s="283"/>
      <c r="K32" s="283"/>
      <c r="L32" s="283"/>
      <c r="M32" s="283"/>
      <c r="N32" s="283"/>
      <c r="O32" s="283"/>
      <c r="P32" s="283"/>
      <c r="Q32" s="283"/>
    </row>
    <row r="33" spans="1:219" s="284" customFormat="1" ht="15.75">
      <c r="A33" s="410" t="s">
        <v>40</v>
      </c>
      <c r="B33" s="91" t="s">
        <v>55</v>
      </c>
      <c r="C33" s="92" t="s">
        <v>56</v>
      </c>
      <c r="D33" s="407">
        <v>84217</v>
      </c>
      <c r="E33" s="407">
        <f t="shared" si="3"/>
        <v>10527.125</v>
      </c>
      <c r="F33" s="407">
        <v>1100</v>
      </c>
      <c r="G33" s="87">
        <f t="shared" si="1"/>
        <v>93644.125</v>
      </c>
      <c r="H33" s="420" t="s">
        <v>262</v>
      </c>
      <c r="I33" s="286"/>
      <c r="J33" s="286"/>
      <c r="K33" s="286"/>
      <c r="L33" s="286"/>
      <c r="M33" s="286"/>
      <c r="N33" s="286"/>
      <c r="O33" s="286"/>
      <c r="P33" s="286"/>
      <c r="Q33" s="286"/>
    </row>
    <row r="34" spans="1:219" s="229" customFormat="1" ht="15.75">
      <c r="A34" s="410" t="s">
        <v>40</v>
      </c>
      <c r="B34" s="91" t="s">
        <v>57</v>
      </c>
      <c r="C34" s="92" t="s">
        <v>58</v>
      </c>
      <c r="D34" s="445">
        <v>84217</v>
      </c>
      <c r="E34" s="407">
        <f t="shared" ref="E34" si="4">D34*12.5%</f>
        <v>10527.125</v>
      </c>
      <c r="F34" s="407">
        <v>1100</v>
      </c>
      <c r="G34" s="87">
        <f t="shared" si="1"/>
        <v>93644.125</v>
      </c>
      <c r="H34" s="420" t="s">
        <v>262</v>
      </c>
      <c r="I34" s="283"/>
      <c r="J34" s="283"/>
      <c r="K34" s="283"/>
      <c r="L34" s="283"/>
      <c r="M34" s="283"/>
      <c r="N34" s="283"/>
      <c r="O34" s="283"/>
      <c r="P34" s="283"/>
      <c r="Q34" s="283"/>
    </row>
    <row r="35" spans="1:219" s="229" customFormat="1" ht="15.75">
      <c r="A35" s="299" t="s">
        <v>63</v>
      </c>
      <c r="B35" s="91" t="s">
        <v>64</v>
      </c>
      <c r="C35" s="92"/>
      <c r="D35" s="407">
        <v>72167</v>
      </c>
      <c r="E35" s="407">
        <f>D35*12.5%</f>
        <v>9020.875</v>
      </c>
      <c r="F35" s="407">
        <v>0</v>
      </c>
      <c r="G35" s="87">
        <f t="shared" si="1"/>
        <v>81187.875</v>
      </c>
      <c r="H35" s="420" t="s">
        <v>262</v>
      </c>
      <c r="I35" s="283"/>
      <c r="J35" s="283"/>
      <c r="K35" s="283"/>
      <c r="L35" s="283"/>
      <c r="M35" s="283"/>
      <c r="N35" s="283"/>
      <c r="O35" s="283"/>
      <c r="P35" s="283"/>
      <c r="Q35" s="283"/>
    </row>
    <row r="36" spans="1:219" s="229" customFormat="1" ht="15.75">
      <c r="A36" s="299" t="s">
        <v>63</v>
      </c>
      <c r="B36" s="91" t="s">
        <v>65</v>
      </c>
      <c r="C36" s="92"/>
      <c r="D36" s="445">
        <v>72167</v>
      </c>
      <c r="E36" s="407">
        <f>D36*12.5%</f>
        <v>9020.875</v>
      </c>
      <c r="F36" s="407">
        <v>0</v>
      </c>
      <c r="G36" s="87">
        <f t="shared" si="1"/>
        <v>81187.875</v>
      </c>
      <c r="H36" s="420" t="s">
        <v>262</v>
      </c>
      <c r="I36" s="283"/>
      <c r="J36" s="283"/>
      <c r="K36" s="283"/>
      <c r="L36" s="283"/>
      <c r="M36" s="283"/>
      <c r="N36" s="283"/>
      <c r="O36" s="283"/>
      <c r="P36" s="283"/>
      <c r="Q36" s="283"/>
    </row>
    <row r="37" spans="1:219" s="283" customFormat="1" ht="15.75">
      <c r="A37" s="572" t="s">
        <v>66</v>
      </c>
      <c r="B37" s="573"/>
      <c r="C37" s="573"/>
      <c r="D37" s="573"/>
      <c r="E37" s="573"/>
      <c r="F37" s="573"/>
      <c r="G37" s="573"/>
      <c r="H37" s="573"/>
      <c r="HK37" s="229"/>
    </row>
    <row r="38" spans="1:219" s="229" customFormat="1" ht="16.5" thickBot="1">
      <c r="A38" s="574"/>
      <c r="B38" s="575"/>
      <c r="C38" s="575"/>
      <c r="D38" s="575"/>
      <c r="E38" s="575"/>
      <c r="F38" s="575"/>
      <c r="G38" s="575"/>
      <c r="H38" s="573"/>
      <c r="I38" s="283"/>
      <c r="J38" s="283"/>
      <c r="K38" s="283"/>
      <c r="L38" s="283"/>
      <c r="M38" s="283"/>
      <c r="N38" s="283"/>
      <c r="O38" s="283"/>
      <c r="P38" s="283"/>
      <c r="Q38" s="283"/>
    </row>
    <row r="39" spans="1:219" s="287" customFormat="1" ht="15.75">
      <c r="A39" s="576" t="s">
        <v>7</v>
      </c>
      <c r="B39" s="476"/>
      <c r="C39" s="403" t="s">
        <v>8</v>
      </c>
      <c r="D39" s="403" t="s">
        <v>200</v>
      </c>
      <c r="E39" s="403" t="s">
        <v>11</v>
      </c>
      <c r="F39" s="403" t="s">
        <v>204</v>
      </c>
      <c r="G39" s="305"/>
      <c r="H39" s="417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219" s="175" customFormat="1" ht="15.75">
      <c r="A40" s="302" t="s">
        <v>26</v>
      </c>
      <c r="B40" s="303" t="s">
        <v>67</v>
      </c>
      <c r="C40" s="304" t="s">
        <v>68</v>
      </c>
      <c r="D40" s="81">
        <v>89322</v>
      </c>
      <c r="E40" s="81">
        <f t="shared" ref="E40:E45" si="5">D40*12.5%</f>
        <v>11165.25</v>
      </c>
      <c r="F40" s="81">
        <v>1100</v>
      </c>
      <c r="G40" s="305">
        <f t="shared" si="1"/>
        <v>99387.25</v>
      </c>
      <c r="H40" s="420" t="s">
        <v>262</v>
      </c>
      <c r="I40" s="288"/>
      <c r="J40" s="288"/>
      <c r="K40" s="288"/>
      <c r="L40" s="288"/>
      <c r="M40" s="288"/>
      <c r="N40" s="288"/>
      <c r="O40" s="288"/>
      <c r="P40" s="288"/>
      <c r="Q40" s="288"/>
    </row>
    <row r="41" spans="1:219" s="175" customFormat="1" ht="15.75">
      <c r="A41" s="90" t="s">
        <v>69</v>
      </c>
      <c r="B41" s="91" t="s">
        <v>70</v>
      </c>
      <c r="C41" s="115" t="s">
        <v>71</v>
      </c>
      <c r="D41" s="81">
        <v>90022</v>
      </c>
      <c r="E41" s="407">
        <f t="shared" si="5"/>
        <v>11252.75</v>
      </c>
      <c r="F41" s="407">
        <v>1100</v>
      </c>
      <c r="G41" s="87">
        <f t="shared" si="1"/>
        <v>100174.75</v>
      </c>
      <c r="H41" s="420" t="s">
        <v>262</v>
      </c>
      <c r="I41" s="288"/>
      <c r="J41" s="288"/>
      <c r="K41" s="288"/>
      <c r="L41" s="288"/>
      <c r="M41" s="288"/>
      <c r="N41" s="288"/>
      <c r="O41" s="288"/>
      <c r="P41" s="288"/>
      <c r="Q41" s="288"/>
    </row>
    <row r="42" spans="1:219" s="175" customFormat="1" ht="15.75">
      <c r="A42" s="90" t="s">
        <v>72</v>
      </c>
      <c r="B42" s="118" t="s">
        <v>73</v>
      </c>
      <c r="C42" s="115" t="s">
        <v>74</v>
      </c>
      <c r="D42" s="407"/>
      <c r="E42" s="407"/>
      <c r="F42" s="407"/>
      <c r="G42" s="87"/>
      <c r="H42" s="420"/>
      <c r="I42" s="288"/>
      <c r="J42" s="288"/>
      <c r="K42" s="288"/>
      <c r="L42" s="288"/>
      <c r="M42" s="288"/>
      <c r="N42" s="288"/>
      <c r="O42" s="288"/>
      <c r="P42" s="288"/>
      <c r="Q42" s="288"/>
    </row>
    <row r="43" spans="1:219" s="229" customFormat="1" ht="15.75">
      <c r="A43" s="90" t="s">
        <v>75</v>
      </c>
      <c r="B43" s="91" t="s">
        <v>76</v>
      </c>
      <c r="C43" s="115" t="s">
        <v>77</v>
      </c>
      <c r="D43" s="407">
        <v>89822</v>
      </c>
      <c r="E43" s="407">
        <f t="shared" si="5"/>
        <v>11227.75</v>
      </c>
      <c r="F43" s="407">
        <v>1100</v>
      </c>
      <c r="G43" s="87">
        <f t="shared" si="1"/>
        <v>99949.75</v>
      </c>
      <c r="H43" s="420" t="s">
        <v>262</v>
      </c>
      <c r="I43" s="283"/>
      <c r="J43" s="283"/>
      <c r="K43" s="283"/>
      <c r="L43" s="283"/>
      <c r="M43" s="283"/>
      <c r="N43" s="283"/>
      <c r="O43" s="283"/>
      <c r="P43" s="283"/>
      <c r="Q43" s="283"/>
    </row>
    <row r="44" spans="1:219" s="284" customFormat="1" ht="15.75">
      <c r="A44" s="90" t="s">
        <v>75</v>
      </c>
      <c r="B44" s="91" t="s">
        <v>78</v>
      </c>
      <c r="C44" s="115" t="s">
        <v>43</v>
      </c>
      <c r="D44" s="407">
        <v>89322</v>
      </c>
      <c r="E44" s="407">
        <f t="shared" si="5"/>
        <v>11165.25</v>
      </c>
      <c r="F44" s="407">
        <v>1100</v>
      </c>
      <c r="G44" s="87">
        <f t="shared" si="1"/>
        <v>99387.25</v>
      </c>
      <c r="H44" s="420" t="s">
        <v>262</v>
      </c>
      <c r="I44" s="286"/>
      <c r="J44" s="286"/>
      <c r="K44" s="286"/>
      <c r="L44" s="286"/>
      <c r="M44" s="286"/>
      <c r="N44" s="286"/>
      <c r="O44" s="286"/>
      <c r="P44" s="286"/>
      <c r="Q44" s="286"/>
    </row>
    <row r="45" spans="1:219" s="229" customFormat="1" ht="15.75">
      <c r="A45" s="90" t="s">
        <v>79</v>
      </c>
      <c r="B45" s="91" t="s">
        <v>80</v>
      </c>
      <c r="C45" s="115" t="s">
        <v>43</v>
      </c>
      <c r="D45" s="407">
        <v>90822</v>
      </c>
      <c r="E45" s="407">
        <f t="shared" si="5"/>
        <v>11352.75</v>
      </c>
      <c r="F45" s="407">
        <v>1100</v>
      </c>
      <c r="G45" s="87">
        <f t="shared" si="1"/>
        <v>101074.75</v>
      </c>
      <c r="H45" s="420" t="s">
        <v>262</v>
      </c>
      <c r="I45" s="283"/>
      <c r="J45" s="283"/>
      <c r="K45" s="283"/>
      <c r="L45" s="283"/>
      <c r="M45" s="283"/>
      <c r="N45" s="283"/>
      <c r="O45" s="283"/>
      <c r="P45" s="283"/>
      <c r="Q45" s="283"/>
    </row>
    <row r="46" spans="1:219" s="229" customFormat="1" ht="15.75">
      <c r="A46" s="90" t="s">
        <v>75</v>
      </c>
      <c r="B46" s="91" t="s">
        <v>81</v>
      </c>
      <c r="C46" s="115" t="s">
        <v>43</v>
      </c>
      <c r="D46" s="407"/>
      <c r="E46" s="407"/>
      <c r="F46" s="407"/>
      <c r="G46" s="87"/>
      <c r="H46" s="420"/>
      <c r="I46" s="283"/>
      <c r="J46" s="283"/>
      <c r="K46" s="283"/>
      <c r="L46" s="283"/>
      <c r="M46" s="283"/>
      <c r="N46" s="283"/>
      <c r="O46" s="283"/>
      <c r="P46" s="283"/>
      <c r="Q46" s="283"/>
    </row>
    <row r="47" spans="1:219" s="229" customFormat="1" ht="15.75">
      <c r="A47" s="90" t="s">
        <v>82</v>
      </c>
      <c r="B47" s="91" t="s">
        <v>83</v>
      </c>
      <c r="C47" s="115" t="s">
        <v>84</v>
      </c>
      <c r="D47" s="407">
        <v>92202</v>
      </c>
      <c r="E47" s="407">
        <f>D47*12.5%</f>
        <v>11525.25</v>
      </c>
      <c r="F47" s="407">
        <v>1100</v>
      </c>
      <c r="G47" s="87">
        <f t="shared" si="1"/>
        <v>102627.25</v>
      </c>
      <c r="H47" s="420" t="s">
        <v>262</v>
      </c>
      <c r="I47" s="283"/>
      <c r="J47" s="283"/>
      <c r="K47" s="283"/>
      <c r="L47" s="283"/>
      <c r="M47" s="283"/>
      <c r="N47" s="283"/>
      <c r="O47" s="283"/>
      <c r="P47" s="283"/>
      <c r="Q47" s="283"/>
    </row>
    <row r="48" spans="1:219" s="229" customFormat="1" ht="15.75">
      <c r="A48" s="90" t="s">
        <v>91</v>
      </c>
      <c r="B48" s="91" t="s">
        <v>92</v>
      </c>
      <c r="C48" s="115" t="s">
        <v>93</v>
      </c>
      <c r="D48" s="407"/>
      <c r="E48" s="407"/>
      <c r="F48" s="407"/>
      <c r="G48" s="87"/>
      <c r="H48" s="420"/>
      <c r="I48" s="283"/>
      <c r="J48" s="283"/>
      <c r="K48" s="283"/>
      <c r="L48" s="283"/>
      <c r="M48" s="283"/>
      <c r="N48" s="283"/>
      <c r="O48" s="283"/>
      <c r="P48" s="283"/>
      <c r="Q48" s="283"/>
    </row>
    <row r="49" spans="1:17" s="284" customFormat="1" ht="15.75">
      <c r="A49" s="90" t="s">
        <v>94</v>
      </c>
      <c r="B49" s="91" t="s">
        <v>95</v>
      </c>
      <c r="C49" s="119" t="s">
        <v>96</v>
      </c>
      <c r="D49" s="407">
        <v>89812</v>
      </c>
      <c r="E49" s="407">
        <f t="shared" ref="E49:E55" si="6">D49*12.5%</f>
        <v>11226.5</v>
      </c>
      <c r="F49" s="407">
        <v>1100</v>
      </c>
      <c r="G49" s="87">
        <f t="shared" si="1"/>
        <v>99938.5</v>
      </c>
      <c r="H49" s="420" t="s">
        <v>262</v>
      </c>
      <c r="I49" s="286"/>
      <c r="J49" s="286"/>
      <c r="K49" s="286"/>
      <c r="L49" s="286"/>
      <c r="M49" s="286"/>
      <c r="N49" s="286"/>
      <c r="O49" s="286"/>
      <c r="P49" s="286"/>
      <c r="Q49" s="286"/>
    </row>
    <row r="50" spans="1:17" s="284" customFormat="1" ht="15.75">
      <c r="A50" s="90" t="s">
        <v>94</v>
      </c>
      <c r="B50" s="91" t="s">
        <v>97</v>
      </c>
      <c r="C50" s="119" t="s">
        <v>98</v>
      </c>
      <c r="D50" s="443">
        <v>89812</v>
      </c>
      <c r="E50" s="407">
        <f t="shared" si="6"/>
        <v>11226.5</v>
      </c>
      <c r="F50" s="407">
        <v>1100</v>
      </c>
      <c r="G50" s="87">
        <f t="shared" si="1"/>
        <v>99938.5</v>
      </c>
      <c r="H50" s="420" t="s">
        <v>262</v>
      </c>
      <c r="I50" s="286"/>
      <c r="J50" s="286"/>
      <c r="K50" s="286"/>
      <c r="L50" s="286"/>
      <c r="M50" s="286"/>
      <c r="N50" s="286"/>
      <c r="O50" s="286"/>
      <c r="P50" s="286"/>
      <c r="Q50" s="286"/>
    </row>
    <row r="51" spans="1:17" s="229" customFormat="1" ht="15.75">
      <c r="A51" s="90" t="s">
        <v>99</v>
      </c>
      <c r="B51" s="91" t="s">
        <v>100</v>
      </c>
      <c r="C51" s="119" t="s">
        <v>101</v>
      </c>
      <c r="D51" s="414">
        <v>94642</v>
      </c>
      <c r="E51" s="407">
        <f t="shared" si="6"/>
        <v>11830.25</v>
      </c>
      <c r="F51" s="407">
        <v>1100</v>
      </c>
      <c r="G51" s="87">
        <f t="shared" si="1"/>
        <v>105372.25</v>
      </c>
      <c r="H51" s="420" t="s">
        <v>262</v>
      </c>
      <c r="I51" s="283"/>
      <c r="J51" s="283"/>
      <c r="K51" s="283"/>
      <c r="L51" s="283"/>
      <c r="M51" s="283"/>
      <c r="N51" s="283"/>
      <c r="O51" s="283"/>
      <c r="P51" s="283"/>
      <c r="Q51" s="283"/>
    </row>
    <row r="52" spans="1:17" s="229" customFormat="1" ht="15.75">
      <c r="A52" s="90" t="s">
        <v>99</v>
      </c>
      <c r="B52" s="91" t="s">
        <v>102</v>
      </c>
      <c r="C52" s="119" t="s">
        <v>101</v>
      </c>
      <c r="D52" s="83"/>
      <c r="E52" s="407">
        <f t="shared" si="6"/>
        <v>0</v>
      </c>
      <c r="F52" s="407">
        <v>1100</v>
      </c>
      <c r="G52" s="87">
        <f t="shared" si="1"/>
        <v>-1100</v>
      </c>
      <c r="H52" s="420" t="s">
        <v>262</v>
      </c>
      <c r="I52" s="283"/>
      <c r="J52" s="283"/>
      <c r="K52" s="283"/>
      <c r="L52" s="283"/>
      <c r="M52" s="283"/>
      <c r="N52" s="283"/>
      <c r="O52" s="283"/>
      <c r="P52" s="283"/>
      <c r="Q52" s="283"/>
    </row>
    <row r="53" spans="1:17" s="229" customFormat="1" ht="15.75">
      <c r="A53" s="90" t="s">
        <v>105</v>
      </c>
      <c r="B53" s="91" t="s">
        <v>106</v>
      </c>
      <c r="C53" s="119" t="s">
        <v>107</v>
      </c>
      <c r="D53" s="407">
        <v>99172</v>
      </c>
      <c r="E53" s="407">
        <f t="shared" si="6"/>
        <v>12396.5</v>
      </c>
      <c r="F53" s="407">
        <v>1100</v>
      </c>
      <c r="G53" s="87">
        <f t="shared" si="1"/>
        <v>110468.5</v>
      </c>
      <c r="H53" s="420" t="s">
        <v>262</v>
      </c>
      <c r="I53" s="283"/>
      <c r="J53" s="283"/>
      <c r="K53" s="283"/>
      <c r="L53" s="283"/>
      <c r="M53" s="283"/>
      <c r="N53" s="283"/>
      <c r="O53" s="283"/>
      <c r="P53" s="283"/>
      <c r="Q53" s="283"/>
    </row>
    <row r="54" spans="1:17" s="229" customFormat="1" ht="15.75">
      <c r="A54" s="90" t="s">
        <v>108</v>
      </c>
      <c r="B54" s="91" t="s">
        <v>109</v>
      </c>
      <c r="C54" s="119" t="s">
        <v>110</v>
      </c>
      <c r="D54" s="407"/>
      <c r="E54" s="407"/>
      <c r="F54" s="407"/>
      <c r="G54" s="87"/>
      <c r="H54" s="420"/>
      <c r="I54" s="283"/>
      <c r="J54" s="283"/>
      <c r="K54" s="283"/>
      <c r="L54" s="283"/>
      <c r="M54" s="283"/>
      <c r="N54" s="283"/>
      <c r="O54" s="283"/>
      <c r="P54" s="283"/>
      <c r="Q54" s="283"/>
    </row>
    <row r="55" spans="1:17" s="229" customFormat="1" ht="15.75">
      <c r="A55" s="90" t="s">
        <v>108</v>
      </c>
      <c r="B55" s="91" t="s">
        <v>111</v>
      </c>
      <c r="C55" s="92" t="s">
        <v>98</v>
      </c>
      <c r="D55" s="78">
        <v>100022</v>
      </c>
      <c r="E55" s="407">
        <f t="shared" si="6"/>
        <v>12502.75</v>
      </c>
      <c r="F55" s="407">
        <v>1100</v>
      </c>
      <c r="G55" s="87">
        <f t="shared" si="1"/>
        <v>111424.75</v>
      </c>
      <c r="H55" s="420" t="s">
        <v>262</v>
      </c>
      <c r="I55" s="283"/>
      <c r="J55" s="283"/>
      <c r="K55" s="283"/>
      <c r="L55" s="283"/>
      <c r="M55" s="283"/>
      <c r="N55" s="283"/>
      <c r="O55" s="283"/>
      <c r="P55" s="283"/>
      <c r="Q55" s="283"/>
    </row>
    <row r="56" spans="1:17" s="287" customFormat="1" ht="15.75">
      <c r="A56" s="90" t="s">
        <v>99</v>
      </c>
      <c r="B56" s="91" t="s">
        <v>103</v>
      </c>
      <c r="C56" s="119" t="s">
        <v>104</v>
      </c>
      <c r="D56" s="78"/>
      <c r="E56" s="407"/>
      <c r="F56" s="407"/>
      <c r="G56" s="87"/>
      <c r="H56" s="420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1:17" s="229" customFormat="1" ht="15.75">
      <c r="A57" s="90" t="s">
        <v>85</v>
      </c>
      <c r="B57" s="91" t="s">
        <v>86</v>
      </c>
      <c r="C57" s="115" t="s">
        <v>87</v>
      </c>
      <c r="D57" s="78">
        <v>94362</v>
      </c>
      <c r="E57" s="407">
        <f t="shared" ref="E57:E64" si="7">D57*12.5%</f>
        <v>11795.25</v>
      </c>
      <c r="F57" s="407">
        <v>1100</v>
      </c>
      <c r="G57" s="87">
        <f t="shared" si="1"/>
        <v>105057.25</v>
      </c>
      <c r="H57" s="420" t="s">
        <v>262</v>
      </c>
      <c r="I57" s="283"/>
      <c r="J57" s="283"/>
      <c r="K57" s="283"/>
      <c r="L57" s="283"/>
      <c r="M57" s="283"/>
      <c r="N57" s="283"/>
      <c r="O57" s="283"/>
      <c r="P57" s="283"/>
      <c r="Q57" s="283"/>
    </row>
    <row r="58" spans="1:17" s="284" customFormat="1" ht="15.75">
      <c r="A58" s="90" t="s">
        <v>88</v>
      </c>
      <c r="B58" s="91" t="s">
        <v>89</v>
      </c>
      <c r="C58" s="115" t="s">
        <v>90</v>
      </c>
      <c r="D58" s="407">
        <v>100148</v>
      </c>
      <c r="E58" s="407">
        <f t="shared" si="7"/>
        <v>12518.5</v>
      </c>
      <c r="F58" s="407">
        <v>1100</v>
      </c>
      <c r="G58" s="87">
        <f t="shared" si="1"/>
        <v>111566.5</v>
      </c>
      <c r="H58" s="420" t="s">
        <v>262</v>
      </c>
      <c r="I58" s="286"/>
      <c r="J58" s="286"/>
      <c r="K58" s="286"/>
      <c r="L58" s="286"/>
      <c r="M58" s="286"/>
      <c r="N58" s="286"/>
      <c r="O58" s="286"/>
      <c r="P58" s="286"/>
      <c r="Q58" s="286"/>
    </row>
    <row r="59" spans="1:17" s="229" customFormat="1" ht="15.75">
      <c r="A59" s="90" t="s">
        <v>63</v>
      </c>
      <c r="B59" s="91" t="s">
        <v>112</v>
      </c>
      <c r="C59" s="120"/>
      <c r="D59" s="407">
        <v>83422</v>
      </c>
      <c r="E59" s="407">
        <f t="shared" si="7"/>
        <v>10427.75</v>
      </c>
      <c r="F59" s="407">
        <v>0</v>
      </c>
      <c r="G59" s="87">
        <f t="shared" si="1"/>
        <v>93849.75</v>
      </c>
      <c r="H59" s="420" t="s">
        <v>262</v>
      </c>
      <c r="I59" s="283"/>
      <c r="J59" s="283"/>
      <c r="K59" s="283"/>
      <c r="L59" s="283"/>
      <c r="M59" s="283"/>
      <c r="N59" s="283"/>
      <c r="O59" s="283"/>
      <c r="P59" s="283"/>
      <c r="Q59" s="283"/>
    </row>
    <row r="60" spans="1:17" s="229" customFormat="1" ht="15.75">
      <c r="A60" s="90" t="s">
        <v>63</v>
      </c>
      <c r="B60" s="91" t="s">
        <v>113</v>
      </c>
      <c r="C60" s="120"/>
      <c r="D60" s="407">
        <v>85322</v>
      </c>
      <c r="E60" s="407">
        <f t="shared" si="7"/>
        <v>10665.25</v>
      </c>
      <c r="F60" s="407">
        <v>0</v>
      </c>
      <c r="G60" s="87">
        <f t="shared" si="1"/>
        <v>95987.25</v>
      </c>
      <c r="H60" s="420" t="s">
        <v>262</v>
      </c>
      <c r="I60" s="283"/>
      <c r="J60" s="283"/>
      <c r="K60" s="283"/>
      <c r="L60" s="283"/>
      <c r="M60" s="283"/>
      <c r="N60" s="283"/>
      <c r="O60" s="283"/>
      <c r="P60" s="283"/>
      <c r="Q60" s="283"/>
    </row>
    <row r="61" spans="1:17" s="229" customFormat="1" ht="15.75">
      <c r="A61" s="90" t="s">
        <v>63</v>
      </c>
      <c r="B61" s="91" t="s">
        <v>115</v>
      </c>
      <c r="C61" s="120"/>
      <c r="D61" s="407">
        <v>87372</v>
      </c>
      <c r="E61" s="407">
        <f t="shared" si="7"/>
        <v>10921.5</v>
      </c>
      <c r="F61" s="407">
        <v>0</v>
      </c>
      <c r="G61" s="87">
        <f t="shared" si="1"/>
        <v>98293.5</v>
      </c>
      <c r="H61" s="420" t="s">
        <v>262</v>
      </c>
      <c r="I61" s="283"/>
      <c r="J61" s="283"/>
      <c r="K61" s="283"/>
      <c r="L61" s="283"/>
      <c r="M61" s="283"/>
      <c r="N61" s="283"/>
      <c r="O61" s="283"/>
      <c r="P61" s="283"/>
      <c r="Q61" s="283"/>
    </row>
    <row r="62" spans="1:17" s="229" customFormat="1" ht="15.75">
      <c r="A62" s="90" t="s">
        <v>63</v>
      </c>
      <c r="B62" s="91" t="s">
        <v>114</v>
      </c>
      <c r="C62" s="120"/>
      <c r="D62" s="407">
        <v>84822</v>
      </c>
      <c r="E62" s="407">
        <f t="shared" si="7"/>
        <v>10602.75</v>
      </c>
      <c r="F62" s="407">
        <v>0</v>
      </c>
      <c r="G62" s="87">
        <f t="shared" si="1"/>
        <v>95424.75</v>
      </c>
      <c r="H62" s="420" t="s">
        <v>262</v>
      </c>
      <c r="I62" s="283"/>
      <c r="J62" s="283"/>
      <c r="K62" s="283"/>
      <c r="L62" s="283"/>
      <c r="M62" s="283"/>
      <c r="N62" s="283"/>
      <c r="O62" s="283"/>
      <c r="P62" s="283"/>
      <c r="Q62" s="283"/>
    </row>
    <row r="63" spans="1:17" s="229" customFormat="1" ht="15.75">
      <c r="A63" s="90" t="s">
        <v>63</v>
      </c>
      <c r="B63" s="91" t="s">
        <v>116</v>
      </c>
      <c r="C63" s="120"/>
      <c r="D63" s="407">
        <v>85312</v>
      </c>
      <c r="E63" s="407">
        <f t="shared" si="7"/>
        <v>10664</v>
      </c>
      <c r="F63" s="407">
        <v>0</v>
      </c>
      <c r="G63" s="87">
        <f t="shared" si="1"/>
        <v>95976</v>
      </c>
      <c r="H63" s="420" t="s">
        <v>262</v>
      </c>
      <c r="I63" s="283"/>
      <c r="J63" s="283"/>
      <c r="K63" s="283"/>
      <c r="L63" s="283"/>
      <c r="M63" s="283"/>
      <c r="N63" s="283"/>
      <c r="O63" s="283"/>
      <c r="P63" s="283"/>
      <c r="Q63" s="283"/>
    </row>
    <row r="64" spans="1:17" s="229" customFormat="1" ht="16.5" thickBot="1">
      <c r="A64" s="121" t="s">
        <v>63</v>
      </c>
      <c r="B64" s="122" t="s">
        <v>117</v>
      </c>
      <c r="C64" s="120"/>
      <c r="D64" s="407">
        <v>85622</v>
      </c>
      <c r="E64" s="407">
        <f t="shared" si="7"/>
        <v>10702.75</v>
      </c>
      <c r="F64" s="407">
        <v>0</v>
      </c>
      <c r="G64" s="87">
        <f t="shared" si="1"/>
        <v>96324.75</v>
      </c>
      <c r="H64" s="420" t="s">
        <v>262</v>
      </c>
      <c r="I64" s="283"/>
      <c r="J64" s="283"/>
      <c r="K64" s="283"/>
      <c r="L64" s="283"/>
      <c r="M64" s="283"/>
      <c r="N64" s="283"/>
      <c r="O64" s="283"/>
      <c r="P64" s="283"/>
      <c r="Q64" s="283"/>
    </row>
    <row r="65" spans="1:17" s="229" customFormat="1" ht="16.5" thickBot="1">
      <c r="A65" s="126"/>
      <c r="B65" s="127"/>
      <c r="C65" s="128"/>
      <c r="D65" s="129"/>
      <c r="E65" s="129"/>
      <c r="F65" s="129"/>
      <c r="G65" s="129"/>
      <c r="H65" s="296"/>
      <c r="I65" s="283"/>
      <c r="J65" s="283"/>
      <c r="K65" s="283"/>
      <c r="L65" s="283"/>
      <c r="M65" s="283"/>
      <c r="N65" s="283"/>
      <c r="O65" s="283"/>
      <c r="P65" s="283"/>
      <c r="Q65" s="283"/>
    </row>
    <row r="66" spans="1:17" s="229" customFormat="1" ht="16.5" thickBot="1">
      <c r="A66" s="306" t="s">
        <v>118</v>
      </c>
      <c r="B66" s="307"/>
      <c r="C66" s="307"/>
      <c r="D66" s="307"/>
      <c r="E66" s="307"/>
      <c r="F66" s="307"/>
      <c r="G66" s="307"/>
      <c r="H66" s="424"/>
      <c r="I66" s="283"/>
      <c r="J66" s="283"/>
      <c r="K66" s="283"/>
      <c r="L66" s="283"/>
      <c r="M66" s="283"/>
      <c r="N66" s="283"/>
      <c r="O66" s="283"/>
      <c r="P66" s="283"/>
      <c r="Q66" s="283"/>
    </row>
    <row r="67" spans="1:17" s="229" customFormat="1" ht="16.5" thickBot="1">
      <c r="A67" s="576" t="s">
        <v>7</v>
      </c>
      <c r="B67" s="476"/>
      <c r="C67" s="403" t="s">
        <v>8</v>
      </c>
      <c r="D67" s="308" t="s">
        <v>200</v>
      </c>
      <c r="E67" s="404" t="s">
        <v>11</v>
      </c>
      <c r="F67" s="404" t="s">
        <v>204</v>
      </c>
      <c r="G67" s="404" t="s">
        <v>201</v>
      </c>
      <c r="H67" s="419"/>
      <c r="I67" s="283"/>
      <c r="J67" s="283"/>
      <c r="K67" s="283"/>
      <c r="L67" s="283"/>
      <c r="M67" s="283"/>
      <c r="N67" s="283"/>
      <c r="O67" s="283"/>
      <c r="P67" s="283"/>
      <c r="Q67" s="283"/>
    </row>
    <row r="68" spans="1:17" s="229" customFormat="1" ht="15.75">
      <c r="A68" s="132" t="s">
        <v>124</v>
      </c>
      <c r="B68" s="133" t="s">
        <v>125</v>
      </c>
      <c r="C68" s="92" t="s">
        <v>68</v>
      </c>
      <c r="D68" s="406">
        <v>92476</v>
      </c>
      <c r="E68" s="407">
        <f t="shared" ref="E68" si="8">D68*12.5%</f>
        <v>11559.5</v>
      </c>
      <c r="F68" s="407">
        <v>1100</v>
      </c>
      <c r="G68" s="87">
        <f>D68+E68-F68</f>
        <v>102935.5</v>
      </c>
      <c r="H68" s="420" t="s">
        <v>262</v>
      </c>
      <c r="I68" s="283"/>
      <c r="J68" s="283"/>
      <c r="K68" s="283"/>
      <c r="L68" s="283"/>
      <c r="M68" s="283"/>
      <c r="N68" s="283"/>
      <c r="O68" s="283"/>
      <c r="P68" s="283"/>
      <c r="Q68" s="283"/>
    </row>
    <row r="69" spans="1:17" s="229" customFormat="1" ht="15.75">
      <c r="A69" s="132" t="s">
        <v>124</v>
      </c>
      <c r="B69" s="133" t="s">
        <v>126</v>
      </c>
      <c r="C69" s="92" t="s">
        <v>127</v>
      </c>
      <c r="D69" s="407">
        <v>93526</v>
      </c>
      <c r="E69" s="407">
        <f t="shared" ref="E69:E78" si="9">D69*12.5%</f>
        <v>11690.75</v>
      </c>
      <c r="F69" s="407">
        <v>1100</v>
      </c>
      <c r="G69" s="87">
        <f t="shared" ref="G69:G78" si="10">D69+E69-F69</f>
        <v>104116.75</v>
      </c>
      <c r="H69" s="420" t="s">
        <v>262</v>
      </c>
      <c r="I69" s="283"/>
      <c r="J69" s="283"/>
      <c r="K69" s="283"/>
      <c r="L69" s="283"/>
      <c r="M69" s="283"/>
      <c r="N69" s="283"/>
      <c r="O69" s="283"/>
      <c r="P69" s="283"/>
      <c r="Q69" s="283"/>
    </row>
    <row r="70" spans="1:17" s="175" customFormat="1" ht="15.75">
      <c r="A70" s="132" t="s">
        <v>124</v>
      </c>
      <c r="B70" s="133" t="s">
        <v>128</v>
      </c>
      <c r="C70" s="92" t="s">
        <v>127</v>
      </c>
      <c r="D70" s="407">
        <v>94026</v>
      </c>
      <c r="E70" s="407">
        <f t="shared" si="9"/>
        <v>11753.25</v>
      </c>
      <c r="F70" s="407">
        <v>1100</v>
      </c>
      <c r="G70" s="87">
        <f t="shared" si="10"/>
        <v>104679.25</v>
      </c>
      <c r="H70" s="420" t="s">
        <v>262</v>
      </c>
      <c r="I70" s="288"/>
      <c r="J70" s="288"/>
      <c r="K70" s="288"/>
      <c r="L70" s="288"/>
      <c r="M70" s="288"/>
      <c r="N70" s="288"/>
      <c r="O70" s="288"/>
      <c r="P70" s="288"/>
      <c r="Q70" s="288"/>
    </row>
    <row r="71" spans="1:17" s="175" customFormat="1" ht="15.75">
      <c r="A71" s="132" t="s">
        <v>129</v>
      </c>
      <c r="B71" s="133" t="s">
        <v>130</v>
      </c>
      <c r="C71" s="92" t="s">
        <v>131</v>
      </c>
      <c r="D71" s="407">
        <v>94726</v>
      </c>
      <c r="E71" s="407">
        <f t="shared" si="9"/>
        <v>11840.75</v>
      </c>
      <c r="F71" s="407">
        <v>1100</v>
      </c>
      <c r="G71" s="87">
        <f t="shared" si="10"/>
        <v>105466.75</v>
      </c>
      <c r="H71" s="420" t="s">
        <v>262</v>
      </c>
      <c r="I71" s="288"/>
      <c r="J71" s="288"/>
      <c r="K71" s="288"/>
      <c r="L71" s="288"/>
      <c r="M71" s="288"/>
      <c r="N71" s="288"/>
      <c r="O71" s="288"/>
      <c r="P71" s="288"/>
      <c r="Q71" s="288"/>
    </row>
    <row r="72" spans="1:17" s="175" customFormat="1" ht="15.75">
      <c r="A72" s="132" t="s">
        <v>132</v>
      </c>
      <c r="B72" s="133" t="s">
        <v>133</v>
      </c>
      <c r="C72" s="92" t="s">
        <v>134</v>
      </c>
      <c r="D72" s="407">
        <v>94826</v>
      </c>
      <c r="E72" s="407">
        <f t="shared" si="9"/>
        <v>11853.25</v>
      </c>
      <c r="F72" s="407">
        <v>1100</v>
      </c>
      <c r="G72" s="87">
        <f t="shared" si="10"/>
        <v>105579.25</v>
      </c>
      <c r="H72" s="420" t="s">
        <v>262</v>
      </c>
      <c r="I72" s="288"/>
      <c r="J72" s="288"/>
      <c r="K72" s="288"/>
      <c r="L72" s="288"/>
      <c r="M72" s="288"/>
      <c r="N72" s="288"/>
      <c r="O72" s="288"/>
      <c r="P72" s="288"/>
      <c r="Q72" s="288"/>
    </row>
    <row r="73" spans="1:17" s="169" customFormat="1" ht="15.75">
      <c r="A73" s="132" t="s">
        <v>132</v>
      </c>
      <c r="B73" s="133" t="s">
        <v>135</v>
      </c>
      <c r="C73" s="92" t="s">
        <v>134</v>
      </c>
      <c r="D73" s="407">
        <v>96616</v>
      </c>
      <c r="E73" s="407">
        <f t="shared" si="9"/>
        <v>12077</v>
      </c>
      <c r="F73" s="407">
        <v>1100</v>
      </c>
      <c r="G73" s="87">
        <f t="shared" si="10"/>
        <v>107593</v>
      </c>
      <c r="H73" s="420" t="s">
        <v>262</v>
      </c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s="284" customFormat="1" ht="15.75">
      <c r="A74" s="132" t="s">
        <v>119</v>
      </c>
      <c r="B74" s="133" t="s">
        <v>120</v>
      </c>
      <c r="C74" s="92" t="s">
        <v>121</v>
      </c>
      <c r="D74" s="407"/>
      <c r="E74" s="407"/>
      <c r="F74" s="407"/>
      <c r="G74" s="87"/>
      <c r="H74" s="420"/>
      <c r="I74" s="286"/>
      <c r="J74" s="286"/>
      <c r="K74" s="286"/>
      <c r="L74" s="286"/>
      <c r="M74" s="286"/>
      <c r="N74" s="286"/>
      <c r="O74" s="286"/>
      <c r="P74" s="286"/>
      <c r="Q74" s="286"/>
    </row>
    <row r="75" spans="1:17" s="284" customFormat="1" ht="15.75">
      <c r="A75" s="134" t="s">
        <v>119</v>
      </c>
      <c r="B75" s="135" t="s">
        <v>122</v>
      </c>
      <c r="C75" s="92" t="s">
        <v>123</v>
      </c>
      <c r="D75" s="407">
        <v>96326</v>
      </c>
      <c r="E75" s="407">
        <f t="shared" si="9"/>
        <v>12040.75</v>
      </c>
      <c r="F75" s="407">
        <v>1100</v>
      </c>
      <c r="G75" s="87">
        <f t="shared" si="10"/>
        <v>107266.75</v>
      </c>
      <c r="H75" s="420" t="s">
        <v>262</v>
      </c>
      <c r="I75" s="286"/>
      <c r="J75" s="286"/>
      <c r="K75" s="286"/>
      <c r="L75" s="286"/>
      <c r="M75" s="286"/>
      <c r="N75" s="286"/>
      <c r="O75" s="286"/>
      <c r="P75" s="286"/>
      <c r="Q75" s="286"/>
    </row>
    <row r="76" spans="1:17" s="229" customFormat="1" ht="15.75">
      <c r="A76" s="90" t="s">
        <v>63</v>
      </c>
      <c r="B76" s="91" t="s">
        <v>136</v>
      </c>
      <c r="C76" s="120"/>
      <c r="D76" s="407">
        <v>90326</v>
      </c>
      <c r="E76" s="407">
        <f t="shared" si="9"/>
        <v>11290.75</v>
      </c>
      <c r="F76" s="407">
        <v>0</v>
      </c>
      <c r="G76" s="87">
        <f t="shared" si="10"/>
        <v>101616.75</v>
      </c>
      <c r="H76" s="420" t="s">
        <v>262</v>
      </c>
      <c r="I76" s="283"/>
      <c r="J76" s="283"/>
      <c r="K76" s="283"/>
      <c r="L76" s="283"/>
      <c r="M76" s="283"/>
      <c r="N76" s="283"/>
      <c r="O76" s="283"/>
      <c r="P76" s="283"/>
      <c r="Q76" s="283"/>
    </row>
    <row r="77" spans="1:17" s="229" customFormat="1" ht="15.75">
      <c r="A77" s="90" t="s">
        <v>63</v>
      </c>
      <c r="B77" s="91" t="s">
        <v>137</v>
      </c>
      <c r="C77" s="120"/>
      <c r="D77" s="407">
        <v>88226</v>
      </c>
      <c r="E77" s="407">
        <f t="shared" si="9"/>
        <v>11028.25</v>
      </c>
      <c r="F77" s="407">
        <v>0</v>
      </c>
      <c r="G77" s="87">
        <f t="shared" si="10"/>
        <v>99254.25</v>
      </c>
      <c r="H77" s="420" t="s">
        <v>262</v>
      </c>
      <c r="I77" s="283"/>
      <c r="J77" s="283"/>
      <c r="K77" s="283"/>
      <c r="L77" s="283"/>
      <c r="M77" s="283"/>
      <c r="N77" s="283"/>
      <c r="O77" s="283"/>
      <c r="P77" s="283"/>
      <c r="Q77" s="283"/>
    </row>
    <row r="78" spans="1:17" s="229" customFormat="1" ht="16.5" thickBot="1">
      <c r="A78" s="121" t="s">
        <v>63</v>
      </c>
      <c r="B78" s="122" t="s">
        <v>138</v>
      </c>
      <c r="C78" s="123"/>
      <c r="D78" s="425">
        <v>88726</v>
      </c>
      <c r="E78" s="408">
        <f t="shared" si="9"/>
        <v>11090.75</v>
      </c>
      <c r="F78" s="408">
        <v>0</v>
      </c>
      <c r="G78" s="312">
        <f t="shared" si="10"/>
        <v>99816.75</v>
      </c>
      <c r="H78" s="421" t="s">
        <v>262</v>
      </c>
      <c r="I78" s="283"/>
      <c r="J78" s="283"/>
      <c r="K78" s="283"/>
      <c r="L78" s="283"/>
      <c r="M78" s="283"/>
      <c r="N78" s="283"/>
      <c r="O78" s="283"/>
      <c r="P78" s="283"/>
      <c r="Q78" s="283"/>
    </row>
    <row r="79" spans="1:17" s="229" customFormat="1" ht="16.5" thickBot="1">
      <c r="A79" s="163"/>
      <c r="B79" s="127"/>
      <c r="C79" s="128"/>
      <c r="D79" s="129"/>
      <c r="E79" s="129"/>
      <c r="F79" s="129"/>
      <c r="G79" s="129"/>
      <c r="H79" s="296"/>
      <c r="I79" s="283"/>
      <c r="J79" s="283"/>
      <c r="K79" s="283"/>
      <c r="L79" s="283"/>
      <c r="M79" s="283"/>
      <c r="N79" s="283"/>
      <c r="O79" s="283"/>
      <c r="P79" s="283"/>
      <c r="Q79" s="283"/>
    </row>
    <row r="80" spans="1:17" s="229" customFormat="1" ht="16.5" thickBot="1">
      <c r="A80" s="477" t="s">
        <v>139</v>
      </c>
      <c r="B80" s="478"/>
      <c r="C80" s="478"/>
      <c r="D80" s="478"/>
      <c r="E80" s="479"/>
      <c r="F80" s="533"/>
      <c r="G80" s="534"/>
      <c r="H80" s="534"/>
      <c r="I80" s="283"/>
      <c r="J80" s="283"/>
      <c r="K80" s="283"/>
      <c r="L80" s="283"/>
      <c r="M80" s="283"/>
      <c r="N80" s="283"/>
      <c r="O80" s="283"/>
      <c r="P80" s="283"/>
      <c r="Q80" s="283"/>
    </row>
    <row r="81" spans="1:17" s="229" customFormat="1" ht="16.5" thickBot="1">
      <c r="A81" s="477" t="s">
        <v>140</v>
      </c>
      <c r="B81" s="479"/>
      <c r="C81" s="175"/>
      <c r="D81" s="480" t="s">
        <v>141</v>
      </c>
      <c r="E81" s="481"/>
      <c r="F81" s="170"/>
      <c r="G81" s="170"/>
      <c r="H81" s="296"/>
      <c r="I81" s="283"/>
      <c r="J81" s="283"/>
      <c r="K81" s="283"/>
      <c r="L81" s="283"/>
      <c r="M81" s="283"/>
      <c r="N81" s="283"/>
      <c r="O81" s="283"/>
      <c r="P81" s="283"/>
      <c r="Q81" s="283"/>
    </row>
    <row r="82" spans="1:17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296"/>
      <c r="I82" s="283"/>
      <c r="J82" s="283"/>
      <c r="K82" s="283"/>
      <c r="L82" s="283"/>
      <c r="M82" s="283"/>
      <c r="N82" s="283"/>
      <c r="O82" s="283"/>
      <c r="P82" s="283"/>
      <c r="Q82" s="283"/>
    </row>
    <row r="83" spans="1:17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296"/>
      <c r="I83" s="283"/>
      <c r="J83" s="283"/>
      <c r="K83" s="283"/>
      <c r="L83" s="283"/>
      <c r="M83" s="283"/>
      <c r="N83" s="283"/>
      <c r="O83" s="283"/>
      <c r="P83" s="283"/>
      <c r="Q83" s="283"/>
    </row>
    <row r="84" spans="1:17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296"/>
      <c r="I84" s="283"/>
      <c r="J84" s="283"/>
      <c r="K84" s="283"/>
      <c r="L84" s="283"/>
      <c r="M84" s="283"/>
      <c r="N84" s="283"/>
      <c r="O84" s="283"/>
      <c r="P84" s="283"/>
      <c r="Q84" s="283"/>
    </row>
    <row r="85" spans="1:17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296"/>
      <c r="I85" s="283"/>
      <c r="J85" s="283"/>
      <c r="K85" s="283"/>
      <c r="L85" s="283"/>
      <c r="M85" s="283"/>
      <c r="N85" s="283"/>
      <c r="O85" s="283"/>
      <c r="P85" s="283"/>
      <c r="Q85" s="283"/>
    </row>
    <row r="86" spans="1:17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296"/>
      <c r="I86" s="283"/>
      <c r="J86" s="283"/>
      <c r="K86" s="283"/>
      <c r="L86" s="283"/>
      <c r="M86" s="283"/>
      <c r="N86" s="283"/>
      <c r="O86" s="283"/>
      <c r="P86" s="283"/>
      <c r="Q86" s="283"/>
    </row>
    <row r="87" spans="1:17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296"/>
      <c r="I87" s="283"/>
      <c r="J87" s="283"/>
      <c r="K87" s="283"/>
      <c r="L87" s="283"/>
      <c r="M87" s="283"/>
      <c r="N87" s="283"/>
      <c r="O87" s="283"/>
      <c r="P87" s="283"/>
      <c r="Q87" s="283"/>
    </row>
    <row r="88" spans="1:17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296"/>
      <c r="I88" s="283"/>
      <c r="J88" s="283"/>
      <c r="K88" s="283"/>
      <c r="L88" s="283"/>
      <c r="M88" s="283"/>
      <c r="N88" s="283"/>
      <c r="O88" s="283"/>
      <c r="P88" s="283"/>
      <c r="Q88" s="283"/>
    </row>
    <row r="89" spans="1:17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296"/>
      <c r="I89" s="283"/>
      <c r="J89" s="283"/>
      <c r="K89" s="283"/>
      <c r="L89" s="283"/>
      <c r="M89" s="283"/>
      <c r="N89" s="283"/>
      <c r="O89" s="283"/>
      <c r="P89" s="283"/>
      <c r="Q89" s="283"/>
    </row>
    <row r="90" spans="1:17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296"/>
      <c r="I90" s="283"/>
      <c r="J90" s="283"/>
      <c r="K90" s="283"/>
      <c r="L90" s="283"/>
      <c r="M90" s="283"/>
      <c r="N90" s="283"/>
      <c r="O90" s="283"/>
      <c r="P90" s="283"/>
      <c r="Q90" s="283"/>
    </row>
    <row r="91" spans="1:17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297"/>
      <c r="I91" s="283"/>
      <c r="J91" s="283"/>
      <c r="K91" s="283"/>
      <c r="L91" s="283"/>
      <c r="M91" s="283"/>
      <c r="N91" s="283"/>
      <c r="O91" s="283"/>
      <c r="P91" s="283"/>
      <c r="Q91" s="283"/>
    </row>
    <row r="92" spans="1:17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297"/>
      <c r="I92" s="283"/>
      <c r="J92" s="283"/>
      <c r="K92" s="283"/>
      <c r="L92" s="283"/>
      <c r="M92" s="283"/>
      <c r="N92" s="283"/>
      <c r="O92" s="283"/>
      <c r="P92" s="283"/>
      <c r="Q92" s="283"/>
    </row>
    <row r="93" spans="1:17" s="94" customFormat="1">
      <c r="B93" s="189"/>
      <c r="C93" s="190"/>
      <c r="D93" s="190"/>
      <c r="E93" s="190"/>
      <c r="F93" s="190"/>
      <c r="G93" s="190"/>
      <c r="H93" s="298"/>
      <c r="I93" s="96"/>
      <c r="J93" s="96"/>
      <c r="K93" s="96"/>
      <c r="L93" s="96"/>
      <c r="M93" s="96"/>
      <c r="N93" s="96"/>
      <c r="O93" s="96"/>
      <c r="P93" s="96"/>
      <c r="Q93" s="96"/>
    </row>
    <row r="94" spans="1:17" s="94" customFormat="1">
      <c r="B94" s="189"/>
      <c r="C94" s="190"/>
      <c r="D94" s="190"/>
      <c r="E94" s="190"/>
      <c r="F94" s="190"/>
      <c r="G94" s="190"/>
      <c r="H94" s="298"/>
      <c r="I94" s="96"/>
      <c r="J94" s="96"/>
      <c r="K94" s="96"/>
      <c r="L94" s="96"/>
      <c r="M94" s="96"/>
      <c r="N94" s="96"/>
      <c r="O94" s="96"/>
      <c r="P94" s="96"/>
      <c r="Q94" s="96"/>
    </row>
    <row r="95" spans="1:17" s="94" customFormat="1">
      <c r="B95" s="189"/>
      <c r="C95" s="190"/>
      <c r="D95" s="190"/>
      <c r="E95" s="190"/>
      <c r="F95" s="190"/>
      <c r="G95" s="190"/>
      <c r="H95" s="298"/>
      <c r="I95" s="96"/>
      <c r="J95" s="96"/>
      <c r="K95" s="96"/>
      <c r="L95" s="96"/>
      <c r="M95" s="96"/>
      <c r="N95" s="96"/>
      <c r="O95" s="96"/>
      <c r="P95" s="96"/>
      <c r="Q95" s="96"/>
    </row>
    <row r="96" spans="1:17" s="94" customFormat="1">
      <c r="B96" s="189"/>
      <c r="C96" s="190"/>
      <c r="D96" s="190"/>
      <c r="E96" s="190"/>
      <c r="F96" s="190"/>
      <c r="G96" s="190"/>
      <c r="H96" s="298"/>
      <c r="I96" s="96"/>
      <c r="J96" s="96"/>
      <c r="K96" s="96"/>
      <c r="L96" s="96"/>
      <c r="M96" s="96"/>
      <c r="N96" s="96"/>
      <c r="O96" s="96"/>
      <c r="P96" s="96"/>
      <c r="Q96" s="96"/>
    </row>
    <row r="97" spans="1:17" s="94" customFormat="1">
      <c r="B97" s="189"/>
      <c r="C97" s="190"/>
      <c r="D97" s="190"/>
      <c r="E97" s="190"/>
      <c r="F97" s="190"/>
      <c r="G97" s="190"/>
      <c r="H97" s="298"/>
      <c r="I97" s="96"/>
      <c r="J97" s="96"/>
      <c r="K97" s="96"/>
      <c r="L97" s="96"/>
      <c r="M97" s="96"/>
      <c r="N97" s="96"/>
      <c r="O97" s="96"/>
      <c r="P97" s="96"/>
      <c r="Q97" s="96"/>
    </row>
    <row r="98" spans="1:17" s="94" customFormat="1">
      <c r="B98" s="189"/>
      <c r="C98" s="190"/>
      <c r="D98" s="190"/>
      <c r="E98" s="190"/>
      <c r="F98" s="190"/>
      <c r="G98" s="190"/>
      <c r="H98" s="298"/>
      <c r="I98" s="96"/>
      <c r="J98" s="96"/>
      <c r="K98" s="96"/>
      <c r="L98" s="96"/>
      <c r="M98" s="96"/>
      <c r="N98" s="96"/>
      <c r="O98" s="96"/>
      <c r="P98" s="96"/>
      <c r="Q98" s="96"/>
    </row>
    <row r="99" spans="1:17" s="94" customFormat="1">
      <c r="B99" s="189"/>
      <c r="C99" s="190"/>
      <c r="D99" s="190"/>
      <c r="E99" s="190"/>
      <c r="F99" s="190"/>
      <c r="G99" s="190"/>
      <c r="H99" s="298"/>
      <c r="I99" s="96"/>
      <c r="J99" s="96"/>
      <c r="K99" s="96"/>
      <c r="L99" s="96"/>
      <c r="M99" s="96"/>
      <c r="N99" s="96"/>
      <c r="O99" s="96"/>
      <c r="P99" s="96"/>
      <c r="Q99" s="96"/>
    </row>
    <row r="100" spans="1:17" s="94" customFormat="1">
      <c r="B100" s="189"/>
      <c r="C100" s="190"/>
      <c r="D100" s="190"/>
      <c r="E100" s="190"/>
      <c r="F100" s="190"/>
      <c r="G100" s="190"/>
      <c r="H100" s="298"/>
      <c r="I100" s="96"/>
      <c r="J100" s="96"/>
      <c r="K100" s="96"/>
      <c r="L100" s="96"/>
      <c r="M100" s="96"/>
      <c r="N100" s="96"/>
      <c r="O100" s="96"/>
      <c r="P100" s="96"/>
      <c r="Q100" s="96"/>
    </row>
    <row r="104" spans="1:17">
      <c r="A104" s="12"/>
      <c r="B104" s="12"/>
      <c r="C104" s="13"/>
      <c r="D104" s="13"/>
      <c r="E104" s="13"/>
      <c r="F104" s="9"/>
      <c r="G104" s="9"/>
      <c r="H104" s="54"/>
    </row>
  </sheetData>
  <mergeCells count="17">
    <mergeCell ref="F80:H80"/>
    <mergeCell ref="A39:B39"/>
    <mergeCell ref="A67:B67"/>
    <mergeCell ref="A81:B81"/>
    <mergeCell ref="D81:E81"/>
    <mergeCell ref="A80:E80"/>
    <mergeCell ref="A6:G6"/>
    <mergeCell ref="A7:G7"/>
    <mergeCell ref="A8:H8"/>
    <mergeCell ref="A9:B9"/>
    <mergeCell ref="A37:H38"/>
    <mergeCell ref="H1:H5"/>
    <mergeCell ref="A1:A4"/>
    <mergeCell ref="B1:G1"/>
    <mergeCell ref="B2:G2"/>
    <mergeCell ref="B3:G3"/>
    <mergeCell ref="B4:G4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99"/>
  <sheetViews>
    <sheetView topLeftCell="A8" workbookViewId="0">
      <selection activeCell="A39" sqref="A39:H39"/>
    </sheetView>
  </sheetViews>
  <sheetFormatPr defaultColWidth="14.85546875" defaultRowHeight="1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>
      <c r="A1" s="449"/>
      <c r="B1" s="450" t="s">
        <v>0</v>
      </c>
      <c r="C1" s="450"/>
      <c r="D1" s="450"/>
      <c r="E1" s="450"/>
      <c r="F1" s="450"/>
      <c r="G1" s="450"/>
      <c r="H1" s="377"/>
    </row>
    <row r="2" spans="1:15" ht="15.75">
      <c r="A2" s="449"/>
      <c r="B2" s="451" t="s">
        <v>241</v>
      </c>
      <c r="C2" s="451"/>
      <c r="D2" s="451"/>
      <c r="E2" s="451"/>
      <c r="F2" s="451"/>
      <c r="G2" s="451"/>
      <c r="H2" s="378"/>
    </row>
    <row r="3" spans="1:15">
      <c r="A3" s="449"/>
      <c r="B3" s="452" t="s">
        <v>244</v>
      </c>
      <c r="C3" s="452"/>
      <c r="D3" s="452"/>
      <c r="E3" s="452"/>
      <c r="F3" s="452"/>
      <c r="G3" s="452"/>
      <c r="H3" s="375"/>
    </row>
    <row r="4" spans="1:15" ht="15.75">
      <c r="A4" s="449"/>
      <c r="B4" s="451" t="s">
        <v>243</v>
      </c>
      <c r="C4" s="451"/>
      <c r="D4" s="451"/>
      <c r="E4" s="451"/>
      <c r="F4" s="451"/>
      <c r="G4" s="451"/>
      <c r="H4" s="378"/>
    </row>
    <row r="5" spans="1:15" ht="15.75" thickBot="1"/>
    <row r="6" spans="1:15" ht="15.75" thickBot="1">
      <c r="A6" s="540" t="s">
        <v>197</v>
      </c>
      <c r="B6" s="541"/>
      <c r="C6" s="541"/>
      <c r="D6" s="541"/>
      <c r="E6" s="541"/>
      <c r="F6" s="541"/>
      <c r="G6" s="541"/>
      <c r="H6" s="36" t="s">
        <v>206</v>
      </c>
    </row>
    <row r="7" spans="1:15" ht="15.75" thickBot="1">
      <c r="A7" s="540" t="s">
        <v>250</v>
      </c>
      <c r="B7" s="541"/>
      <c r="C7" s="541"/>
      <c r="D7" s="541"/>
      <c r="E7" s="541"/>
      <c r="F7" s="541"/>
      <c r="G7" s="541"/>
      <c r="H7" s="4" t="s">
        <v>272</v>
      </c>
    </row>
    <row r="8" spans="1:15">
      <c r="A8" s="547" t="s">
        <v>199</v>
      </c>
      <c r="B8" s="548"/>
      <c r="C8" s="548"/>
      <c r="D8" s="548"/>
      <c r="E8" s="548"/>
      <c r="F8" s="548"/>
      <c r="G8" s="548"/>
      <c r="H8" s="548"/>
    </row>
    <row r="9" spans="1:15" ht="20.25">
      <c r="A9" s="577" t="s">
        <v>140</v>
      </c>
      <c r="B9" s="577"/>
      <c r="C9" s="577"/>
      <c r="D9" s="577"/>
      <c r="E9" s="577"/>
      <c r="F9" s="577"/>
      <c r="G9" s="577"/>
      <c r="H9" s="577"/>
    </row>
    <row r="10" spans="1:15" s="7" customFormat="1" ht="15.75">
      <c r="A10" s="571" t="s">
        <v>255</v>
      </c>
      <c r="B10" s="571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229" customFormat="1" ht="15.75">
      <c r="A11" s="302" t="s">
        <v>15</v>
      </c>
      <c r="B11" s="303" t="s">
        <v>16</v>
      </c>
      <c r="C11" s="313" t="s">
        <v>17</v>
      </c>
      <c r="D11" s="81">
        <v>76964</v>
      </c>
      <c r="E11" s="81">
        <f t="shared" ref="E11:E15" si="0">D11*12.5%</f>
        <v>9620.5</v>
      </c>
      <c r="F11" s="81">
        <v>1100</v>
      </c>
      <c r="G11" s="305">
        <f>D11+E11-F11</f>
        <v>85484.5</v>
      </c>
      <c r="H11" s="359" t="s">
        <v>205</v>
      </c>
    </row>
    <row r="12" spans="1:15" s="229" customFormat="1" ht="15.75">
      <c r="A12" s="90" t="s">
        <v>15</v>
      </c>
      <c r="B12" s="91" t="s">
        <v>24</v>
      </c>
      <c r="C12" s="92" t="s">
        <v>25</v>
      </c>
      <c r="D12" s="82"/>
      <c r="E12" s="82"/>
      <c r="F12" s="82"/>
      <c r="G12" s="87"/>
      <c r="H12" s="359"/>
    </row>
    <row r="13" spans="1:15" s="229" customFormat="1" ht="15.75">
      <c r="A13" s="90" t="s">
        <v>15</v>
      </c>
      <c r="B13" s="91" t="s">
        <v>20</v>
      </c>
      <c r="C13" s="92" t="s">
        <v>21</v>
      </c>
      <c r="D13" s="82"/>
      <c r="E13" s="82"/>
      <c r="F13" s="82"/>
      <c r="G13" s="87"/>
      <c r="H13" s="359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22</v>
      </c>
      <c r="C14" s="92" t="s">
        <v>23</v>
      </c>
      <c r="D14" s="82"/>
      <c r="E14" s="82"/>
      <c r="F14" s="82"/>
      <c r="G14" s="87"/>
      <c r="H14" s="359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18</v>
      </c>
      <c r="C15" s="92" t="s">
        <v>19</v>
      </c>
      <c r="D15" s="82">
        <v>78380</v>
      </c>
      <c r="E15" s="82">
        <f t="shared" si="0"/>
        <v>9797.5</v>
      </c>
      <c r="F15" s="82">
        <v>1100</v>
      </c>
      <c r="G15" s="87">
        <f t="shared" ref="G15:G76" si="1">D15+E15-F15</f>
        <v>87077.5</v>
      </c>
      <c r="H15" s="359" t="s">
        <v>205</v>
      </c>
      <c r="L15" s="282"/>
      <c r="M15" s="283"/>
      <c r="N15" s="283"/>
      <c r="O15" s="283"/>
    </row>
    <row r="16" spans="1:15" s="229" customFormat="1" ht="15.75">
      <c r="A16" s="90" t="s">
        <v>15</v>
      </c>
      <c r="B16" s="91" t="s">
        <v>263</v>
      </c>
      <c r="C16" s="92" t="s">
        <v>264</v>
      </c>
      <c r="D16" s="412"/>
      <c r="E16" s="412"/>
      <c r="F16" s="412"/>
      <c r="G16" s="87"/>
      <c r="H16" s="411"/>
      <c r="L16" s="282"/>
      <c r="M16" s="283"/>
      <c r="N16" s="283"/>
      <c r="O16" s="283"/>
    </row>
    <row r="17" spans="1:15" s="284" customFormat="1" ht="15.75">
      <c r="A17" s="90" t="s">
        <v>26</v>
      </c>
      <c r="B17" s="91" t="s">
        <v>27</v>
      </c>
      <c r="C17" s="92" t="s">
        <v>23</v>
      </c>
      <c r="D17" s="82">
        <v>78936</v>
      </c>
      <c r="E17" s="82">
        <v>10912.62</v>
      </c>
      <c r="F17" s="82">
        <v>1100</v>
      </c>
      <c r="G17" s="87">
        <f t="shared" si="1"/>
        <v>88748.62</v>
      </c>
      <c r="H17" s="411" t="s">
        <v>205</v>
      </c>
      <c r="L17" s="285"/>
      <c r="M17" s="286"/>
      <c r="N17" s="286"/>
      <c r="O17" s="286"/>
    </row>
    <row r="18" spans="1:15" s="229" customFormat="1" ht="15.75">
      <c r="A18" s="90" t="s">
        <v>32</v>
      </c>
      <c r="B18" s="91" t="s">
        <v>33</v>
      </c>
      <c r="C18" s="92" t="s">
        <v>34</v>
      </c>
      <c r="D18" s="82"/>
      <c r="E18" s="82"/>
      <c r="F18" s="82"/>
      <c r="G18" s="87"/>
      <c r="H18" s="359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36</v>
      </c>
      <c r="C19" s="92" t="s">
        <v>37</v>
      </c>
      <c r="D19" s="82"/>
      <c r="E19" s="82"/>
      <c r="F19" s="82"/>
      <c r="G19" s="87"/>
      <c r="H19" s="359"/>
      <c r="L19" s="283"/>
      <c r="M19" s="283"/>
      <c r="N19" s="283"/>
      <c r="O19" s="283"/>
    </row>
    <row r="20" spans="1:15" s="229" customFormat="1" ht="15.75">
      <c r="A20" s="90" t="s">
        <v>35</v>
      </c>
      <c r="B20" s="91" t="s">
        <v>38</v>
      </c>
      <c r="C20" s="92" t="s">
        <v>39</v>
      </c>
      <c r="D20" s="82"/>
      <c r="E20" s="82"/>
      <c r="F20" s="82"/>
      <c r="G20" s="87"/>
      <c r="H20" s="359"/>
      <c r="L20" s="283"/>
      <c r="M20" s="283"/>
      <c r="N20" s="283"/>
      <c r="O20" s="283"/>
    </row>
    <row r="21" spans="1:15" s="229" customFormat="1" ht="15.75">
      <c r="A21" s="90" t="s">
        <v>28</v>
      </c>
      <c r="B21" s="91" t="s">
        <v>29</v>
      </c>
      <c r="C21" s="92" t="s">
        <v>19</v>
      </c>
      <c r="D21" s="82"/>
      <c r="E21" s="82"/>
      <c r="F21" s="317"/>
      <c r="G21" s="87"/>
      <c r="H21" s="359"/>
      <c r="L21" s="283"/>
      <c r="M21" s="283"/>
      <c r="N21" s="283"/>
      <c r="O21" s="283"/>
    </row>
    <row r="22" spans="1:15" s="229" customFormat="1" ht="15.75">
      <c r="A22" s="90" t="s">
        <v>30</v>
      </c>
      <c r="B22" s="91" t="s">
        <v>31</v>
      </c>
      <c r="C22" s="92" t="s">
        <v>23</v>
      </c>
      <c r="D22" s="82"/>
      <c r="E22" s="82"/>
      <c r="F22" s="82"/>
      <c r="G22" s="87"/>
      <c r="H22" s="359"/>
      <c r="L22" s="283"/>
      <c r="M22" s="283"/>
      <c r="N22" s="283"/>
      <c r="O22" s="283"/>
    </row>
    <row r="23" spans="1:15" s="229" customFormat="1" ht="15.75">
      <c r="A23" s="103" t="s">
        <v>59</v>
      </c>
      <c r="B23" s="91" t="s">
        <v>60</v>
      </c>
      <c r="C23" s="92" t="s">
        <v>19</v>
      </c>
      <c r="D23" s="82">
        <v>87533</v>
      </c>
      <c r="E23" s="82">
        <f t="shared" ref="E23:E28" si="2">D23*12.5%</f>
        <v>10941.625</v>
      </c>
      <c r="F23" s="82">
        <v>1100</v>
      </c>
      <c r="G23" s="87">
        <f t="shared" si="1"/>
        <v>97374.625</v>
      </c>
      <c r="H23" s="359" t="s">
        <v>205</v>
      </c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41</v>
      </c>
      <c r="C24" s="92" t="s">
        <v>23</v>
      </c>
      <c r="D24" s="82">
        <v>84650</v>
      </c>
      <c r="E24" s="82">
        <f t="shared" si="2"/>
        <v>10581.25</v>
      </c>
      <c r="F24" s="82">
        <v>1100</v>
      </c>
      <c r="G24" s="87">
        <f t="shared" si="1"/>
        <v>94131.25</v>
      </c>
      <c r="H24" s="359" t="s">
        <v>205</v>
      </c>
      <c r="L24" s="282"/>
      <c r="M24" s="283"/>
      <c r="N24" s="283"/>
      <c r="O24" s="283"/>
    </row>
    <row r="25" spans="1:15" s="229" customFormat="1" ht="15.75">
      <c r="A25" s="103" t="s">
        <v>40</v>
      </c>
      <c r="B25" s="91" t="s">
        <v>42</v>
      </c>
      <c r="C25" s="92" t="s">
        <v>43</v>
      </c>
      <c r="D25" s="82">
        <v>89960</v>
      </c>
      <c r="E25" s="82">
        <f t="shared" si="2"/>
        <v>11245</v>
      </c>
      <c r="F25" s="82">
        <v>1100</v>
      </c>
      <c r="G25" s="87">
        <f t="shared" si="1"/>
        <v>100105</v>
      </c>
      <c r="H25" s="359" t="s">
        <v>205</v>
      </c>
      <c r="L25" s="282"/>
      <c r="M25" s="283"/>
      <c r="N25" s="283"/>
      <c r="O25" s="283"/>
    </row>
    <row r="26" spans="1:15" s="229" customFormat="1" ht="15.75">
      <c r="A26" s="103" t="s">
        <v>59</v>
      </c>
      <c r="B26" s="91" t="s">
        <v>61</v>
      </c>
      <c r="C26" s="92" t="s">
        <v>62</v>
      </c>
      <c r="D26" s="82"/>
      <c r="E26" s="82"/>
      <c r="F26" s="82"/>
      <c r="G26" s="87"/>
      <c r="H26" s="359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44</v>
      </c>
      <c r="C27" s="92" t="s">
        <v>45</v>
      </c>
      <c r="D27" s="82">
        <v>85278</v>
      </c>
      <c r="E27" s="82">
        <f t="shared" si="2"/>
        <v>10659.75</v>
      </c>
      <c r="F27" s="82">
        <v>1100</v>
      </c>
      <c r="G27" s="87">
        <f t="shared" si="1"/>
        <v>94837.75</v>
      </c>
      <c r="H27" s="359" t="s">
        <v>205</v>
      </c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46</v>
      </c>
      <c r="C28" s="92" t="s">
        <v>45</v>
      </c>
      <c r="D28" s="82">
        <v>84600</v>
      </c>
      <c r="E28" s="82">
        <f t="shared" si="2"/>
        <v>10575</v>
      </c>
      <c r="F28" s="82">
        <v>1100</v>
      </c>
      <c r="G28" s="87">
        <f t="shared" si="1"/>
        <v>94075</v>
      </c>
      <c r="H28" s="359" t="s">
        <v>205</v>
      </c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47</v>
      </c>
      <c r="C29" s="92" t="s">
        <v>233</v>
      </c>
      <c r="D29" s="82"/>
      <c r="E29" s="82"/>
      <c r="F29" s="82"/>
      <c r="G29" s="87"/>
      <c r="H29" s="359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49</v>
      </c>
      <c r="C30" s="92" t="s">
        <v>233</v>
      </c>
      <c r="D30" s="82"/>
      <c r="E30" s="82"/>
      <c r="F30" s="82"/>
      <c r="G30" s="87"/>
      <c r="H30" s="359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50</v>
      </c>
      <c r="C31" s="92" t="s">
        <v>51</v>
      </c>
      <c r="D31" s="82"/>
      <c r="E31" s="82"/>
      <c r="F31" s="82"/>
      <c r="G31" s="87"/>
      <c r="H31" s="359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52</v>
      </c>
      <c r="C32" s="92" t="s">
        <v>53</v>
      </c>
      <c r="D32" s="82"/>
      <c r="E32" s="82"/>
      <c r="F32" s="82"/>
      <c r="G32" s="87"/>
      <c r="H32" s="359"/>
      <c r="L32" s="282"/>
      <c r="M32" s="283"/>
      <c r="N32" s="283"/>
      <c r="O32" s="283"/>
    </row>
    <row r="33" spans="1:236" s="229" customFormat="1" ht="15.75">
      <c r="A33" s="103" t="s">
        <v>40</v>
      </c>
      <c r="B33" s="91" t="s">
        <v>54</v>
      </c>
      <c r="C33" s="92" t="s">
        <v>43</v>
      </c>
      <c r="D33" s="82"/>
      <c r="E33" s="82"/>
      <c r="F33" s="82"/>
      <c r="G33" s="87"/>
      <c r="H33" s="359"/>
      <c r="L33" s="282"/>
      <c r="M33" s="283"/>
      <c r="N33" s="283"/>
      <c r="O33" s="283"/>
    </row>
    <row r="34" spans="1:236" s="284" customFormat="1" ht="15.75">
      <c r="A34" s="103" t="s">
        <v>40</v>
      </c>
      <c r="B34" s="91" t="s">
        <v>55</v>
      </c>
      <c r="C34" s="92" t="s">
        <v>56</v>
      </c>
      <c r="D34" s="82"/>
      <c r="E34" s="82"/>
      <c r="F34" s="82"/>
      <c r="G34" s="87"/>
      <c r="H34" s="359"/>
      <c r="L34" s="285"/>
      <c r="M34" s="286"/>
      <c r="N34" s="286"/>
      <c r="O34" s="286"/>
    </row>
    <row r="35" spans="1:236" s="229" customFormat="1" ht="15.75">
      <c r="A35" s="103" t="s">
        <v>40</v>
      </c>
      <c r="B35" s="91" t="s">
        <v>57</v>
      </c>
      <c r="C35" s="92" t="s">
        <v>58</v>
      </c>
      <c r="D35" s="82"/>
      <c r="E35" s="82"/>
      <c r="F35" s="82"/>
      <c r="G35" s="87"/>
      <c r="H35" s="359"/>
      <c r="L35" s="282"/>
      <c r="M35" s="283"/>
      <c r="N35" s="283"/>
      <c r="O35" s="283"/>
    </row>
    <row r="36" spans="1:236" s="229" customFormat="1" ht="15.75">
      <c r="A36" s="90" t="s">
        <v>63</v>
      </c>
      <c r="B36" s="91" t="s">
        <v>64</v>
      </c>
      <c r="C36" s="92"/>
      <c r="D36" s="82"/>
      <c r="E36" s="82"/>
      <c r="F36" s="82"/>
      <c r="G36" s="87"/>
      <c r="H36" s="359"/>
      <c r="L36" s="283"/>
      <c r="M36" s="283"/>
      <c r="N36" s="283"/>
      <c r="O36" s="283"/>
    </row>
    <row r="37" spans="1:236" s="229" customFormat="1" ht="15.75">
      <c r="A37" s="90" t="s">
        <v>63</v>
      </c>
      <c r="B37" s="91" t="s">
        <v>65</v>
      </c>
      <c r="C37" s="92"/>
      <c r="D37" s="82"/>
      <c r="E37" s="82"/>
      <c r="F37" s="82"/>
      <c r="G37" s="87"/>
      <c r="H37" s="359"/>
      <c r="L37" s="283"/>
      <c r="M37" s="283"/>
      <c r="N37" s="283"/>
      <c r="O37" s="283"/>
    </row>
    <row r="38" spans="1:236" s="283" customFormat="1" ht="16.5" thickBot="1">
      <c r="A38" s="371"/>
      <c r="B38" s="314"/>
      <c r="C38" s="315"/>
      <c r="D38" s="372"/>
      <c r="E38" s="167"/>
      <c r="F38" s="167"/>
      <c r="G38" s="316"/>
      <c r="H38" s="167"/>
      <c r="IB38" s="229"/>
    </row>
    <row r="39" spans="1:236" s="229" customFormat="1" ht="21" thickBot="1">
      <c r="A39" s="530" t="s">
        <v>66</v>
      </c>
      <c r="B39" s="531"/>
      <c r="C39" s="531"/>
      <c r="D39" s="531"/>
      <c r="E39" s="531"/>
      <c r="F39" s="531"/>
      <c r="G39" s="531"/>
      <c r="H39" s="532"/>
      <c r="L39" s="283"/>
      <c r="M39" s="283"/>
      <c r="N39" s="283"/>
      <c r="O39" s="283"/>
    </row>
    <row r="40" spans="1:236" s="287" customFormat="1" ht="16.5" thickBot="1">
      <c r="A40" s="542" t="s">
        <v>7</v>
      </c>
      <c r="B40" s="543"/>
      <c r="C40" s="309" t="s">
        <v>8</v>
      </c>
      <c r="D40" s="309" t="s">
        <v>200</v>
      </c>
      <c r="E40" s="309" t="s">
        <v>11</v>
      </c>
      <c r="F40" s="309" t="s">
        <v>204</v>
      </c>
      <c r="G40" s="366" t="s">
        <v>201</v>
      </c>
      <c r="H40" s="381"/>
      <c r="I40" s="288"/>
      <c r="M40" s="163"/>
      <c r="N40" s="163"/>
      <c r="O40" s="163"/>
      <c r="P40" s="163"/>
    </row>
    <row r="41" spans="1:236" s="175" customFormat="1" ht="15.75">
      <c r="A41" s="302" t="s">
        <v>26</v>
      </c>
      <c r="B41" s="303" t="s">
        <v>67</v>
      </c>
      <c r="C41" s="304" t="s">
        <v>68</v>
      </c>
      <c r="D41" s="81"/>
      <c r="E41" s="81"/>
      <c r="F41" s="81"/>
      <c r="G41" s="305"/>
      <c r="H41" s="363"/>
      <c r="I41" s="129"/>
      <c r="M41" s="288"/>
      <c r="N41" s="288"/>
      <c r="O41" s="288"/>
      <c r="P41" s="288"/>
    </row>
    <row r="42" spans="1:236" s="175" customFormat="1" ht="15.75">
      <c r="A42" s="90" t="s">
        <v>69</v>
      </c>
      <c r="B42" s="91" t="s">
        <v>70</v>
      </c>
      <c r="C42" s="115" t="s">
        <v>71</v>
      </c>
      <c r="D42" s="81"/>
      <c r="E42" s="82"/>
      <c r="F42" s="82"/>
      <c r="G42" s="87"/>
      <c r="H42" s="359"/>
      <c r="I42" s="129"/>
      <c r="M42" s="288"/>
      <c r="N42" s="288"/>
      <c r="O42" s="288"/>
      <c r="P42" s="288"/>
    </row>
    <row r="43" spans="1:236" s="175" customFormat="1" ht="15.75">
      <c r="A43" s="90" t="s">
        <v>72</v>
      </c>
      <c r="B43" s="118" t="s">
        <v>73</v>
      </c>
      <c r="C43" s="115" t="s">
        <v>74</v>
      </c>
      <c r="D43" s="82"/>
      <c r="E43" s="82"/>
      <c r="F43" s="82"/>
      <c r="G43" s="87"/>
      <c r="H43" s="359"/>
      <c r="I43" s="129"/>
      <c r="M43" s="288"/>
      <c r="N43" s="288"/>
      <c r="O43" s="288"/>
      <c r="P43" s="288"/>
    </row>
    <row r="44" spans="1:236" s="229" customFormat="1" ht="15.75">
      <c r="A44" s="90" t="s">
        <v>75</v>
      </c>
      <c r="B44" s="91" t="s">
        <v>76</v>
      </c>
      <c r="C44" s="115" t="s">
        <v>77</v>
      </c>
      <c r="D44" s="82">
        <v>89712</v>
      </c>
      <c r="E44" s="82">
        <f t="shared" ref="E44:E46" si="3">D44*12.5%</f>
        <v>11214</v>
      </c>
      <c r="F44" s="82">
        <v>1100</v>
      </c>
      <c r="G44" s="87">
        <f t="shared" si="1"/>
        <v>99826</v>
      </c>
      <c r="H44" s="359" t="s">
        <v>205</v>
      </c>
      <c r="I44" s="129"/>
      <c r="M44" s="283"/>
      <c r="N44" s="283"/>
      <c r="O44" s="283"/>
      <c r="P44" s="283"/>
    </row>
    <row r="45" spans="1:236" s="284" customFormat="1" ht="15.75">
      <c r="A45" s="90" t="s">
        <v>75</v>
      </c>
      <c r="B45" s="91" t="s">
        <v>78</v>
      </c>
      <c r="C45" s="115" t="s">
        <v>43</v>
      </c>
      <c r="D45" s="82">
        <v>91229</v>
      </c>
      <c r="E45" s="82">
        <f t="shared" si="3"/>
        <v>11403.625</v>
      </c>
      <c r="F45" s="82">
        <v>1100</v>
      </c>
      <c r="G45" s="87">
        <f t="shared" si="1"/>
        <v>101532.625</v>
      </c>
      <c r="H45" s="359" t="s">
        <v>205</v>
      </c>
      <c r="I45" s="129"/>
      <c r="M45" s="286"/>
      <c r="N45" s="286"/>
      <c r="O45" s="286"/>
      <c r="P45" s="286"/>
    </row>
    <row r="46" spans="1:236" s="229" customFormat="1" ht="15.75">
      <c r="A46" s="90" t="s">
        <v>79</v>
      </c>
      <c r="B46" s="91" t="s">
        <v>80</v>
      </c>
      <c r="C46" s="115" t="s">
        <v>43</v>
      </c>
      <c r="D46" s="82">
        <v>92746</v>
      </c>
      <c r="E46" s="82">
        <f t="shared" si="3"/>
        <v>11593.25</v>
      </c>
      <c r="F46" s="82">
        <v>1100</v>
      </c>
      <c r="G46" s="87">
        <f t="shared" si="1"/>
        <v>103239.25</v>
      </c>
      <c r="H46" s="359" t="s">
        <v>205</v>
      </c>
      <c r="I46" s="129"/>
      <c r="M46" s="283"/>
      <c r="N46" s="283"/>
      <c r="O46" s="283"/>
      <c r="P46" s="283"/>
    </row>
    <row r="47" spans="1:236" s="229" customFormat="1" ht="15.75">
      <c r="A47" s="90" t="s">
        <v>75</v>
      </c>
      <c r="B47" s="91" t="s">
        <v>81</v>
      </c>
      <c r="C47" s="115" t="s">
        <v>43</v>
      </c>
      <c r="D47" s="82"/>
      <c r="E47" s="82"/>
      <c r="F47" s="82"/>
      <c r="G47" s="87"/>
      <c r="H47" s="359"/>
      <c r="I47" s="129"/>
      <c r="M47" s="283"/>
      <c r="N47" s="283"/>
      <c r="O47" s="283"/>
      <c r="P47" s="283"/>
    </row>
    <row r="48" spans="1:236" s="229" customFormat="1" ht="15.75">
      <c r="A48" s="90" t="s">
        <v>82</v>
      </c>
      <c r="B48" s="91" t="s">
        <v>83</v>
      </c>
      <c r="C48" s="115" t="s">
        <v>84</v>
      </c>
      <c r="D48" s="82"/>
      <c r="E48" s="82"/>
      <c r="F48" s="82"/>
      <c r="G48" s="87"/>
      <c r="H48" s="359"/>
      <c r="I48" s="129"/>
      <c r="M48" s="283"/>
      <c r="N48" s="283"/>
      <c r="O48" s="283"/>
      <c r="P48" s="283"/>
    </row>
    <row r="49" spans="1:16" s="229" customFormat="1" ht="15.75">
      <c r="A49" s="90" t="s">
        <v>91</v>
      </c>
      <c r="B49" s="91" t="s">
        <v>92</v>
      </c>
      <c r="C49" s="115" t="s">
        <v>93</v>
      </c>
      <c r="D49" s="82"/>
      <c r="E49" s="82"/>
      <c r="F49" s="82"/>
      <c r="G49" s="87"/>
      <c r="H49" s="359"/>
      <c r="I49" s="129"/>
      <c r="M49" s="283"/>
      <c r="N49" s="283"/>
      <c r="O49" s="283"/>
      <c r="P49" s="283"/>
    </row>
    <row r="50" spans="1:16" s="284" customFormat="1" ht="15.75">
      <c r="A50" s="90" t="s">
        <v>94</v>
      </c>
      <c r="B50" s="91" t="s">
        <v>95</v>
      </c>
      <c r="C50" s="119" t="s">
        <v>96</v>
      </c>
      <c r="D50" s="82"/>
      <c r="E50" s="82"/>
      <c r="F50" s="82"/>
      <c r="G50" s="87"/>
      <c r="H50" s="359"/>
      <c r="I50" s="129"/>
      <c r="M50" s="286"/>
      <c r="N50" s="286"/>
      <c r="O50" s="286"/>
      <c r="P50" s="286"/>
    </row>
    <row r="51" spans="1:16" s="284" customFormat="1" ht="15.75">
      <c r="A51" s="90" t="s">
        <v>94</v>
      </c>
      <c r="B51" s="91" t="s">
        <v>97</v>
      </c>
      <c r="C51" s="119" t="s">
        <v>98</v>
      </c>
      <c r="D51" s="82"/>
      <c r="E51" s="82"/>
      <c r="F51" s="82"/>
      <c r="G51" s="87"/>
      <c r="H51" s="359"/>
      <c r="I51" s="129"/>
      <c r="M51" s="286"/>
      <c r="N51" s="286"/>
      <c r="O51" s="286"/>
      <c r="P51" s="286"/>
    </row>
    <row r="52" spans="1:16" s="229" customFormat="1" ht="15.75">
      <c r="A52" s="90" t="s">
        <v>99</v>
      </c>
      <c r="B52" s="91" t="s">
        <v>100</v>
      </c>
      <c r="C52" s="119" t="s">
        <v>101</v>
      </c>
      <c r="D52" s="83"/>
      <c r="E52" s="82"/>
      <c r="F52" s="82"/>
      <c r="G52" s="87"/>
      <c r="H52" s="359"/>
      <c r="I52" s="129"/>
      <c r="M52" s="283"/>
      <c r="N52" s="283"/>
      <c r="O52" s="283"/>
      <c r="P52" s="283"/>
    </row>
    <row r="53" spans="1:16" s="229" customFormat="1" ht="15.75">
      <c r="A53" s="90" t="s">
        <v>99</v>
      </c>
      <c r="B53" s="91" t="s">
        <v>102</v>
      </c>
      <c r="C53" s="119" t="s">
        <v>101</v>
      </c>
      <c r="D53" s="83"/>
      <c r="E53" s="82"/>
      <c r="F53" s="82"/>
      <c r="G53" s="87"/>
      <c r="H53" s="359"/>
      <c r="I53" s="129"/>
      <c r="M53" s="283"/>
      <c r="N53" s="283"/>
      <c r="O53" s="283"/>
      <c r="P53" s="283"/>
    </row>
    <row r="54" spans="1:16" s="229" customFormat="1" ht="15.75">
      <c r="A54" s="90" t="s">
        <v>105</v>
      </c>
      <c r="B54" s="91" t="s">
        <v>106</v>
      </c>
      <c r="C54" s="119" t="s">
        <v>107</v>
      </c>
      <c r="D54" s="82"/>
      <c r="E54" s="82"/>
      <c r="F54" s="82"/>
      <c r="G54" s="87"/>
      <c r="H54" s="359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109</v>
      </c>
      <c r="C55" s="119" t="s">
        <v>110</v>
      </c>
      <c r="D55" s="82"/>
      <c r="E55" s="82"/>
      <c r="F55" s="82"/>
      <c r="G55" s="87"/>
      <c r="H55" s="359"/>
      <c r="I55" s="129"/>
      <c r="M55" s="283"/>
      <c r="N55" s="283"/>
      <c r="O55" s="283"/>
      <c r="P55" s="283"/>
    </row>
    <row r="56" spans="1:16" s="229" customFormat="1" ht="15.75">
      <c r="A56" s="90" t="s">
        <v>108</v>
      </c>
      <c r="B56" s="91" t="s">
        <v>111</v>
      </c>
      <c r="C56" s="92" t="s">
        <v>98</v>
      </c>
      <c r="D56" s="78"/>
      <c r="E56" s="82"/>
      <c r="F56" s="82"/>
      <c r="G56" s="87"/>
      <c r="H56" s="359"/>
      <c r="I56" s="129"/>
      <c r="M56" s="283"/>
      <c r="N56" s="283"/>
      <c r="O56" s="283"/>
      <c r="P56" s="283"/>
    </row>
    <row r="57" spans="1:16" s="287" customFormat="1" ht="15.75">
      <c r="A57" s="90" t="s">
        <v>99</v>
      </c>
      <c r="B57" s="91" t="s">
        <v>103</v>
      </c>
      <c r="C57" s="119" t="s">
        <v>104</v>
      </c>
      <c r="D57" s="78"/>
      <c r="E57" s="82"/>
      <c r="F57" s="82"/>
      <c r="G57" s="87"/>
      <c r="H57" s="359"/>
      <c r="I57" s="129"/>
      <c r="M57" s="163"/>
      <c r="N57" s="163"/>
      <c r="O57" s="163"/>
      <c r="P57" s="163"/>
    </row>
    <row r="58" spans="1:16" s="229" customFormat="1" ht="15.75">
      <c r="A58" s="90" t="s">
        <v>85</v>
      </c>
      <c r="B58" s="91" t="s">
        <v>86</v>
      </c>
      <c r="C58" s="115" t="s">
        <v>87</v>
      </c>
      <c r="D58" s="78"/>
      <c r="E58" s="82"/>
      <c r="F58" s="82"/>
      <c r="G58" s="87"/>
      <c r="H58" s="359"/>
      <c r="I58" s="129"/>
      <c r="M58" s="283"/>
      <c r="N58" s="283"/>
      <c r="O58" s="283"/>
      <c r="P58" s="283"/>
    </row>
    <row r="59" spans="1:16" s="284" customFormat="1" ht="15.75">
      <c r="A59" s="90" t="s">
        <v>88</v>
      </c>
      <c r="B59" s="91" t="s">
        <v>89</v>
      </c>
      <c r="C59" s="115" t="s">
        <v>90</v>
      </c>
      <c r="D59" s="82"/>
      <c r="E59" s="82"/>
      <c r="F59" s="82"/>
      <c r="G59" s="87"/>
      <c r="H59" s="356"/>
      <c r="I59" s="129"/>
    </row>
    <row r="60" spans="1:16" s="229" customFormat="1" ht="15.75">
      <c r="A60" s="90" t="s">
        <v>63</v>
      </c>
      <c r="B60" s="91" t="s">
        <v>112</v>
      </c>
      <c r="C60" s="120"/>
      <c r="D60" s="82"/>
      <c r="E60" s="82"/>
      <c r="F60" s="82"/>
      <c r="G60" s="87"/>
      <c r="H60" s="359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113</v>
      </c>
      <c r="C61" s="120"/>
      <c r="D61" s="82"/>
      <c r="E61" s="82"/>
      <c r="F61" s="82"/>
      <c r="G61" s="87"/>
      <c r="H61" s="359"/>
      <c r="I61" s="129"/>
      <c r="M61" s="283"/>
      <c r="N61" s="283"/>
      <c r="O61" s="283"/>
      <c r="P61" s="283"/>
    </row>
    <row r="62" spans="1:16" s="229" customFormat="1" ht="15.75">
      <c r="A62" s="90" t="s">
        <v>63</v>
      </c>
      <c r="B62" s="91" t="s">
        <v>115</v>
      </c>
      <c r="C62" s="120"/>
      <c r="D62" s="82"/>
      <c r="E62" s="82"/>
      <c r="F62" s="82"/>
      <c r="G62" s="87"/>
      <c r="H62" s="359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114</v>
      </c>
      <c r="C63" s="120"/>
      <c r="D63" s="82"/>
      <c r="E63" s="82"/>
      <c r="F63" s="82"/>
      <c r="G63" s="87"/>
      <c r="H63" s="359"/>
      <c r="I63" s="129"/>
      <c r="M63" s="282"/>
      <c r="N63" s="282"/>
      <c r="O63" s="282"/>
      <c r="P63" s="282"/>
    </row>
    <row r="64" spans="1:16" s="229" customFormat="1" ht="15.75">
      <c r="A64" s="90" t="s">
        <v>63</v>
      </c>
      <c r="B64" s="91" t="s">
        <v>116</v>
      </c>
      <c r="C64" s="120"/>
      <c r="D64" s="82"/>
      <c r="E64" s="82"/>
      <c r="F64" s="82"/>
      <c r="G64" s="87"/>
      <c r="H64" s="359"/>
      <c r="I64" s="129"/>
      <c r="M64" s="282"/>
      <c r="N64" s="282"/>
      <c r="O64" s="282"/>
      <c r="P64" s="282"/>
    </row>
    <row r="65" spans="1:16" s="229" customFormat="1" ht="16.5" thickBot="1">
      <c r="A65" s="121" t="s">
        <v>63</v>
      </c>
      <c r="B65" s="122" t="s">
        <v>117</v>
      </c>
      <c r="C65" s="120"/>
      <c r="D65" s="82"/>
      <c r="E65" s="82"/>
      <c r="F65" s="82"/>
      <c r="G65" s="87"/>
      <c r="H65" s="359"/>
      <c r="I65" s="129"/>
      <c r="M65" s="282"/>
      <c r="N65" s="282"/>
      <c r="O65" s="282"/>
      <c r="P65" s="282"/>
    </row>
    <row r="66" spans="1:16" s="229" customFormat="1" ht="15.75">
      <c r="A66" s="163"/>
      <c r="B66" s="168"/>
      <c r="C66" s="169"/>
      <c r="D66" s="170"/>
      <c r="E66" s="170"/>
      <c r="F66" s="170"/>
      <c r="G66" s="316"/>
      <c r="H66" s="170"/>
      <c r="L66" s="283"/>
      <c r="M66" s="283"/>
      <c r="N66" s="283"/>
      <c r="O66" s="283"/>
    </row>
    <row r="67" spans="1:16" s="229" customFormat="1" ht="21" thickBot="1">
      <c r="A67" s="578" t="s">
        <v>118</v>
      </c>
      <c r="B67" s="579"/>
      <c r="C67" s="579"/>
      <c r="D67" s="579"/>
      <c r="E67" s="579"/>
      <c r="F67" s="579"/>
      <c r="G67" s="579"/>
      <c r="H67" s="580"/>
      <c r="L67" s="283"/>
      <c r="M67" s="283"/>
      <c r="N67" s="283"/>
      <c r="O67" s="283"/>
    </row>
    <row r="68" spans="1:16" s="229" customFormat="1" ht="16.5" thickBot="1">
      <c r="A68" s="542" t="s">
        <v>7</v>
      </c>
      <c r="B68" s="543"/>
      <c r="C68" s="309" t="s">
        <v>8</v>
      </c>
      <c r="D68" s="308" t="s">
        <v>200</v>
      </c>
      <c r="E68" s="309" t="s">
        <v>11</v>
      </c>
      <c r="F68" s="309" t="s">
        <v>204</v>
      </c>
      <c r="G68" s="366" t="s">
        <v>201</v>
      </c>
      <c r="H68" s="308"/>
      <c r="I68" s="288"/>
      <c r="M68" s="283"/>
      <c r="N68" s="283"/>
      <c r="O68" s="283"/>
      <c r="P68" s="283"/>
    </row>
    <row r="69" spans="1:16" s="229" customFormat="1" ht="15.75">
      <c r="A69" s="379" t="s">
        <v>124</v>
      </c>
      <c r="B69" s="380" t="s">
        <v>125</v>
      </c>
      <c r="C69" s="313" t="s">
        <v>68</v>
      </c>
      <c r="D69" s="310"/>
      <c r="E69" s="81"/>
      <c r="F69" s="81"/>
      <c r="G69" s="305"/>
      <c r="H69" s="360"/>
      <c r="I69" s="129"/>
      <c r="M69" s="283"/>
      <c r="N69" s="283"/>
      <c r="O69" s="283"/>
      <c r="P69" s="283"/>
    </row>
    <row r="70" spans="1:16" s="229" customFormat="1" ht="15.75">
      <c r="A70" s="132" t="s">
        <v>124</v>
      </c>
      <c r="B70" s="133" t="s">
        <v>126</v>
      </c>
      <c r="C70" s="92" t="s">
        <v>127</v>
      </c>
      <c r="D70" s="82"/>
      <c r="E70" s="82"/>
      <c r="F70" s="82"/>
      <c r="G70" s="87"/>
      <c r="H70" s="359"/>
      <c r="I70" s="129"/>
      <c r="M70" s="283"/>
      <c r="N70" s="283"/>
      <c r="O70" s="283"/>
      <c r="P70" s="283"/>
    </row>
    <row r="71" spans="1:16" s="175" customFormat="1" ht="15.75">
      <c r="A71" s="132" t="s">
        <v>124</v>
      </c>
      <c r="B71" s="133" t="s">
        <v>128</v>
      </c>
      <c r="C71" s="92" t="s">
        <v>127</v>
      </c>
      <c r="D71" s="82"/>
      <c r="E71" s="82"/>
      <c r="F71" s="82"/>
      <c r="G71" s="87"/>
      <c r="H71" s="359"/>
      <c r="I71" s="129"/>
      <c r="J71" s="284"/>
      <c r="M71" s="288"/>
      <c r="N71" s="288"/>
      <c r="O71" s="288"/>
      <c r="P71" s="288"/>
    </row>
    <row r="72" spans="1:16" s="175" customFormat="1" ht="15.75">
      <c r="A72" s="132" t="s">
        <v>129</v>
      </c>
      <c r="B72" s="133" t="s">
        <v>130</v>
      </c>
      <c r="C72" s="92" t="s">
        <v>131</v>
      </c>
      <c r="D72" s="82"/>
      <c r="E72" s="82"/>
      <c r="F72" s="82"/>
      <c r="G72" s="87"/>
      <c r="H72" s="359"/>
      <c r="I72" s="129"/>
      <c r="M72" s="288"/>
      <c r="N72" s="288"/>
      <c r="O72" s="288"/>
      <c r="P72" s="288"/>
    </row>
    <row r="73" spans="1:16" s="175" customFormat="1" ht="15.75">
      <c r="A73" s="132" t="s">
        <v>132</v>
      </c>
      <c r="B73" s="133" t="s">
        <v>133</v>
      </c>
      <c r="C73" s="92" t="s">
        <v>134</v>
      </c>
      <c r="D73" s="82"/>
      <c r="E73" s="82"/>
      <c r="F73" s="82"/>
      <c r="G73" s="87"/>
      <c r="H73" s="359"/>
      <c r="I73" s="129"/>
      <c r="M73" s="288"/>
      <c r="N73" s="288"/>
      <c r="O73" s="288"/>
      <c r="P73" s="288"/>
    </row>
    <row r="74" spans="1:16" s="169" customFormat="1" ht="15.75">
      <c r="A74" s="132" t="s">
        <v>132</v>
      </c>
      <c r="B74" s="133" t="s">
        <v>135</v>
      </c>
      <c r="C74" s="92" t="s">
        <v>134</v>
      </c>
      <c r="D74" s="82"/>
      <c r="E74" s="82"/>
      <c r="F74" s="82"/>
      <c r="G74" s="87"/>
      <c r="H74" s="359"/>
      <c r="I74" s="129"/>
      <c r="M74" s="128"/>
      <c r="N74" s="128"/>
      <c r="O74" s="128"/>
      <c r="P74" s="128"/>
    </row>
    <row r="75" spans="1:16" s="284" customFormat="1" ht="15.75">
      <c r="A75" s="132" t="s">
        <v>119</v>
      </c>
      <c r="B75" s="133" t="s">
        <v>120</v>
      </c>
      <c r="C75" s="92" t="s">
        <v>121</v>
      </c>
      <c r="D75" s="82"/>
      <c r="E75" s="82"/>
      <c r="F75" s="82"/>
      <c r="G75" s="87"/>
      <c r="H75" s="359"/>
      <c r="I75" s="129"/>
      <c r="J75" s="175"/>
      <c r="M75" s="286"/>
      <c r="N75" s="286"/>
      <c r="O75" s="286"/>
      <c r="P75" s="286"/>
    </row>
    <row r="76" spans="1:16" s="284" customFormat="1" ht="15.75">
      <c r="A76" s="134" t="s">
        <v>119</v>
      </c>
      <c r="B76" s="135" t="s">
        <v>122</v>
      </c>
      <c r="C76" s="92" t="s">
        <v>123</v>
      </c>
      <c r="D76" s="82">
        <v>98916</v>
      </c>
      <c r="E76" s="82">
        <f t="shared" ref="E76" si="4">D76*12.5%</f>
        <v>12364.5</v>
      </c>
      <c r="F76" s="82">
        <v>1100</v>
      </c>
      <c r="G76" s="87">
        <f t="shared" si="1"/>
        <v>110180.5</v>
      </c>
      <c r="H76" s="359" t="s">
        <v>205</v>
      </c>
      <c r="I76" s="129"/>
      <c r="J76" s="175"/>
      <c r="M76" s="286"/>
      <c r="N76" s="286"/>
      <c r="O76" s="286"/>
      <c r="P76" s="286"/>
    </row>
    <row r="77" spans="1:16" s="229" customFormat="1" ht="15.75">
      <c r="A77" s="90" t="s">
        <v>63</v>
      </c>
      <c r="B77" s="91" t="s">
        <v>136</v>
      </c>
      <c r="C77" s="120"/>
      <c r="D77" s="82"/>
      <c r="E77" s="82"/>
      <c r="F77" s="82"/>
      <c r="G77" s="87"/>
      <c r="H77" s="359"/>
      <c r="I77" s="129"/>
      <c r="J77" s="284"/>
      <c r="M77" s="283"/>
      <c r="N77" s="283"/>
      <c r="O77" s="283"/>
      <c r="P77" s="283"/>
    </row>
    <row r="78" spans="1:16" s="229" customFormat="1" ht="15.75">
      <c r="A78" s="90" t="s">
        <v>63</v>
      </c>
      <c r="B78" s="91" t="s">
        <v>137</v>
      </c>
      <c r="C78" s="120"/>
      <c r="D78" s="82"/>
      <c r="E78" s="82"/>
      <c r="F78" s="82"/>
      <c r="G78" s="87"/>
      <c r="H78" s="359"/>
      <c r="I78" s="129"/>
      <c r="M78" s="283"/>
      <c r="N78" s="283"/>
      <c r="O78" s="283"/>
      <c r="P78" s="283"/>
    </row>
    <row r="79" spans="1:16" s="229" customFormat="1" ht="16.5" thickBot="1">
      <c r="A79" s="121" t="s">
        <v>63</v>
      </c>
      <c r="B79" s="122" t="s">
        <v>138</v>
      </c>
      <c r="C79" s="123"/>
      <c r="D79" s="311"/>
      <c r="E79" s="311"/>
      <c r="F79" s="311"/>
      <c r="G79" s="312"/>
      <c r="H79" s="362"/>
      <c r="I79" s="129"/>
      <c r="M79" s="283"/>
      <c r="N79" s="283"/>
      <c r="O79" s="283"/>
      <c r="P79" s="283"/>
    </row>
    <row r="80" spans="1:16" s="229" customFormat="1" ht="16.5" thickBot="1">
      <c r="A80" s="171"/>
      <c r="B80" s="172"/>
      <c r="C80" s="173"/>
      <c r="D80" s="174"/>
      <c r="E80" s="174"/>
      <c r="F80" s="129"/>
      <c r="G80" s="129"/>
      <c r="H80" s="129"/>
      <c r="L80" s="283"/>
      <c r="M80" s="283"/>
      <c r="N80" s="283"/>
      <c r="O80" s="283"/>
    </row>
    <row r="81" spans="1:15" s="229" customFormat="1" ht="16.5" thickBot="1">
      <c r="A81" s="477" t="s">
        <v>139</v>
      </c>
      <c r="B81" s="478"/>
      <c r="C81" s="478"/>
      <c r="D81" s="478"/>
      <c r="E81" s="479"/>
      <c r="F81" s="533"/>
      <c r="G81" s="534"/>
      <c r="H81" s="534"/>
      <c r="L81" s="283"/>
      <c r="M81" s="283"/>
      <c r="N81" s="283"/>
      <c r="O81" s="283"/>
    </row>
    <row r="82" spans="1:15" s="229" customFormat="1" ht="16.5" thickBot="1">
      <c r="A82" s="477" t="s">
        <v>140</v>
      </c>
      <c r="B82" s="479"/>
      <c r="C82" s="175"/>
      <c r="D82" s="480" t="s">
        <v>141</v>
      </c>
      <c r="E82" s="481"/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6" t="s">
        <v>142</v>
      </c>
      <c r="B83" s="177" t="s">
        <v>143</v>
      </c>
      <c r="C83" s="169"/>
      <c r="D83" s="178" t="s">
        <v>142</v>
      </c>
      <c r="E83" s="178" t="s">
        <v>143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144</v>
      </c>
      <c r="B84" s="180">
        <v>300</v>
      </c>
      <c r="C84" s="169"/>
      <c r="D84" s="120" t="s">
        <v>145</v>
      </c>
      <c r="E84" s="181">
        <v>300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146</v>
      </c>
      <c r="B85" s="180">
        <v>400</v>
      </c>
      <c r="C85" s="169"/>
      <c r="D85" s="120" t="s">
        <v>147</v>
      </c>
      <c r="E85" s="181">
        <v>400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148</v>
      </c>
      <c r="B86" s="180">
        <v>500</v>
      </c>
      <c r="C86" s="169"/>
      <c r="D86" s="120" t="s">
        <v>149</v>
      </c>
      <c r="E86" s="181">
        <v>500</v>
      </c>
      <c r="F86" s="170"/>
      <c r="G86" s="170"/>
      <c r="H86" s="170"/>
      <c r="L86" s="283"/>
      <c r="M86" s="283"/>
      <c r="N86" s="283"/>
      <c r="O86" s="283"/>
    </row>
    <row r="87" spans="1:15" s="229" customFormat="1" ht="15.75">
      <c r="A87" s="179" t="s">
        <v>150</v>
      </c>
      <c r="B87" s="180">
        <v>600</v>
      </c>
      <c r="C87" s="169"/>
      <c r="D87" s="120" t="s">
        <v>151</v>
      </c>
      <c r="E87" s="181">
        <v>600</v>
      </c>
      <c r="F87" s="170"/>
      <c r="G87" s="170"/>
      <c r="H87" s="170"/>
    </row>
    <row r="88" spans="1:15" s="229" customFormat="1" ht="15.75">
      <c r="A88" s="179" t="s">
        <v>152</v>
      </c>
      <c r="B88" s="180">
        <v>700</v>
      </c>
      <c r="C88" s="169"/>
      <c r="D88" s="120" t="s">
        <v>153</v>
      </c>
      <c r="E88" s="181">
        <v>700</v>
      </c>
      <c r="F88" s="170"/>
      <c r="G88" s="170"/>
      <c r="H88" s="170"/>
    </row>
    <row r="89" spans="1:15" s="229" customFormat="1" ht="15.75">
      <c r="A89" s="179" t="s">
        <v>154</v>
      </c>
      <c r="B89" s="180">
        <v>800</v>
      </c>
      <c r="C89" s="169"/>
      <c r="D89" s="120" t="s">
        <v>155</v>
      </c>
      <c r="E89" s="181">
        <v>750</v>
      </c>
      <c r="F89" s="170"/>
      <c r="G89" s="170"/>
      <c r="H89" s="170"/>
    </row>
    <row r="90" spans="1:15" s="229" customFormat="1" ht="15.75">
      <c r="A90" s="182" t="s">
        <v>156</v>
      </c>
      <c r="B90" s="183">
        <v>900</v>
      </c>
      <c r="C90" s="169"/>
      <c r="D90" s="120" t="s">
        <v>157</v>
      </c>
      <c r="E90" s="181">
        <v>800</v>
      </c>
      <c r="F90" s="170"/>
      <c r="G90" s="170"/>
      <c r="H90" s="170"/>
    </row>
    <row r="91" spans="1:15" s="229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</row>
    <row r="92" spans="1:15" s="229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</row>
    <row r="93" spans="1:15" s="229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</row>
    <row r="99" spans="1:8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40:B40"/>
    <mergeCell ref="A39:H39"/>
    <mergeCell ref="A68:B68"/>
    <mergeCell ref="A67:H67"/>
    <mergeCell ref="A82:B82"/>
    <mergeCell ref="D82:E82"/>
    <mergeCell ref="A81:E81"/>
    <mergeCell ref="F81:H81"/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5"/>
  <sheetViews>
    <sheetView workbookViewId="0">
      <selection activeCell="A39" sqref="A39:H39"/>
    </sheetView>
  </sheetViews>
  <sheetFormatPr defaultColWidth="14.85546875" defaultRowHeight="15"/>
  <cols>
    <col min="1" max="1" width="24.5703125" customWidth="1"/>
    <col min="2" max="2" width="14.85546875" style="1"/>
    <col min="3" max="3" width="14.85546875" style="2"/>
    <col min="4" max="4" width="20.42578125" style="2" customWidth="1"/>
    <col min="5" max="5" width="14.85546875" style="2"/>
    <col min="6" max="6" width="19" style="2" customWidth="1"/>
    <col min="7" max="7" width="26" style="2" customWidth="1"/>
    <col min="8" max="8" width="29.28515625" style="2" customWidth="1"/>
  </cols>
  <sheetData>
    <row r="1" spans="1:15" ht="55.5" customHeight="1">
      <c r="A1" s="449"/>
      <c r="B1" s="450" t="s">
        <v>0</v>
      </c>
      <c r="C1" s="450"/>
      <c r="D1" s="450"/>
      <c r="E1" s="450"/>
      <c r="F1" s="450"/>
      <c r="G1" s="450"/>
      <c r="H1" s="450"/>
    </row>
    <row r="2" spans="1:15" ht="15.75">
      <c r="A2" s="449"/>
      <c r="B2" s="451" t="s">
        <v>241</v>
      </c>
      <c r="C2" s="451"/>
      <c r="D2" s="451"/>
      <c r="E2" s="451"/>
      <c r="F2" s="451"/>
      <c r="G2" s="451"/>
      <c r="H2" s="451"/>
    </row>
    <row r="3" spans="1:15">
      <c r="A3" s="449"/>
      <c r="B3" s="517" t="s">
        <v>244</v>
      </c>
      <c r="C3" s="517"/>
      <c r="D3" s="517"/>
      <c r="E3" s="517"/>
      <c r="F3" s="517"/>
      <c r="G3" s="517"/>
      <c r="H3" s="517"/>
    </row>
    <row r="4" spans="1:15" ht="15.75">
      <c r="A4" s="449"/>
      <c r="B4" s="451" t="s">
        <v>243</v>
      </c>
      <c r="C4" s="451"/>
      <c r="D4" s="451"/>
      <c r="E4" s="451"/>
      <c r="F4" s="451"/>
      <c r="G4" s="451"/>
      <c r="H4" s="451"/>
    </row>
    <row r="5" spans="1:15" ht="15.75" thickBot="1"/>
    <row r="6" spans="1:15" ht="15.75" thickBot="1">
      <c r="A6" s="540" t="s">
        <v>197</v>
      </c>
      <c r="B6" s="541"/>
      <c r="C6" s="541"/>
      <c r="D6" s="541"/>
      <c r="E6" s="541"/>
      <c r="F6" s="541"/>
      <c r="G6" s="541"/>
      <c r="H6" s="36" t="s">
        <v>207</v>
      </c>
    </row>
    <row r="7" spans="1:15" ht="15.75" thickBot="1">
      <c r="A7" s="540" t="s">
        <v>251</v>
      </c>
      <c r="B7" s="541"/>
      <c r="C7" s="541"/>
      <c r="D7" s="541"/>
      <c r="E7" s="541"/>
      <c r="F7" s="541"/>
      <c r="G7" s="541"/>
      <c r="H7" s="4" t="s">
        <v>272</v>
      </c>
    </row>
    <row r="8" spans="1:15">
      <c r="A8" s="547" t="s">
        <v>199</v>
      </c>
      <c r="B8" s="548"/>
      <c r="C8" s="548"/>
      <c r="D8" s="548"/>
      <c r="E8" s="548"/>
      <c r="F8" s="548"/>
      <c r="G8" s="548"/>
      <c r="H8" s="548"/>
    </row>
    <row r="9" spans="1:15">
      <c r="A9" s="581" t="s">
        <v>140</v>
      </c>
      <c r="B9" s="581"/>
      <c r="C9" s="581"/>
      <c r="D9" s="581"/>
      <c r="E9" s="581"/>
      <c r="F9" s="581"/>
      <c r="G9" s="581"/>
      <c r="H9" s="581"/>
    </row>
    <row r="10" spans="1:15" s="7" customFormat="1" ht="15.75">
      <c r="A10" s="571" t="s">
        <v>256</v>
      </c>
      <c r="B10" s="571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157" customFormat="1" ht="14.25">
      <c r="A11" s="324" t="s">
        <v>15</v>
      </c>
      <c r="B11" s="325" t="s">
        <v>16</v>
      </c>
      <c r="C11" s="347" t="s">
        <v>17</v>
      </c>
      <c r="D11" s="318">
        <v>76386</v>
      </c>
      <c r="E11" s="318">
        <f t="shared" ref="E11:E16" si="0">D11*12.5%</f>
        <v>9548.25</v>
      </c>
      <c r="F11" s="318">
        <v>1100</v>
      </c>
      <c r="G11" s="327">
        <f>D11+E11-F11</f>
        <v>84834.25</v>
      </c>
      <c r="H11" s="364" t="s">
        <v>205</v>
      </c>
    </row>
    <row r="12" spans="1:15" s="157" customFormat="1" ht="14.25">
      <c r="A12" s="242" t="s">
        <v>15</v>
      </c>
      <c r="B12" s="243" t="s">
        <v>24</v>
      </c>
      <c r="C12" s="244" t="s">
        <v>25</v>
      </c>
      <c r="D12" s="257"/>
      <c r="E12" s="257"/>
      <c r="F12" s="257"/>
      <c r="G12" s="319"/>
      <c r="H12" s="364"/>
    </row>
    <row r="13" spans="1:15" s="157" customFormat="1" ht="14.25">
      <c r="A13" s="242" t="s">
        <v>15</v>
      </c>
      <c r="B13" s="243" t="s">
        <v>20</v>
      </c>
      <c r="C13" s="244" t="s">
        <v>21</v>
      </c>
      <c r="D13" s="257"/>
      <c r="E13" s="257"/>
      <c r="F13" s="257"/>
      <c r="G13" s="319"/>
      <c r="H13" s="364"/>
      <c r="L13" s="158"/>
      <c r="M13" s="159"/>
      <c r="N13" s="159"/>
      <c r="O13" s="159"/>
    </row>
    <row r="14" spans="1:15" s="157" customFormat="1" ht="14.25">
      <c r="A14" s="242" t="s">
        <v>15</v>
      </c>
      <c r="B14" s="243" t="s">
        <v>22</v>
      </c>
      <c r="C14" s="244" t="s">
        <v>23</v>
      </c>
      <c r="D14" s="257"/>
      <c r="E14" s="257"/>
      <c r="F14" s="257"/>
      <c r="G14" s="319"/>
      <c r="H14" s="364"/>
      <c r="L14" s="158"/>
      <c r="M14" s="159"/>
      <c r="N14" s="159"/>
      <c r="O14" s="159"/>
    </row>
    <row r="15" spans="1:15" s="157" customFormat="1" ht="14.25">
      <c r="A15" s="242" t="s">
        <v>15</v>
      </c>
      <c r="B15" s="243" t="s">
        <v>18</v>
      </c>
      <c r="C15" s="244" t="s">
        <v>19</v>
      </c>
      <c r="D15" s="257">
        <v>77136</v>
      </c>
      <c r="E15" s="257">
        <f t="shared" si="0"/>
        <v>9642</v>
      </c>
      <c r="F15" s="257">
        <v>1100</v>
      </c>
      <c r="G15" s="319">
        <f>D15+E15-F15</f>
        <v>85678</v>
      </c>
      <c r="H15" s="364" t="s">
        <v>205</v>
      </c>
      <c r="L15" s="158"/>
      <c r="M15" s="159"/>
      <c r="N15" s="159"/>
      <c r="O15" s="159"/>
    </row>
    <row r="16" spans="1:15" s="157" customFormat="1">
      <c r="A16" s="90" t="s">
        <v>15</v>
      </c>
      <c r="B16" s="91" t="s">
        <v>263</v>
      </c>
      <c r="C16" s="92" t="s">
        <v>264</v>
      </c>
      <c r="D16" s="257">
        <v>80356</v>
      </c>
      <c r="E16" s="257">
        <f t="shared" si="0"/>
        <v>10044.5</v>
      </c>
      <c r="F16" s="257">
        <v>1100</v>
      </c>
      <c r="G16" s="319">
        <f>D16+E16-F16</f>
        <v>89300.5</v>
      </c>
      <c r="H16" s="364" t="s">
        <v>205</v>
      </c>
      <c r="L16" s="158"/>
      <c r="M16" s="159"/>
      <c r="N16" s="159"/>
      <c r="O16" s="159"/>
    </row>
    <row r="17" spans="1:15" s="160" customFormat="1" ht="14.25">
      <c r="A17" s="242" t="s">
        <v>26</v>
      </c>
      <c r="B17" s="243" t="s">
        <v>27</v>
      </c>
      <c r="C17" s="244" t="s">
        <v>23</v>
      </c>
      <c r="D17" s="257"/>
      <c r="E17" s="257"/>
      <c r="F17" s="257"/>
      <c r="G17" s="319"/>
      <c r="H17" s="364"/>
      <c r="L17" s="161"/>
      <c r="M17" s="162"/>
      <c r="N17" s="162"/>
      <c r="O17" s="162"/>
    </row>
    <row r="18" spans="1:15" s="157" customFormat="1" ht="14.25">
      <c r="A18" s="242" t="s">
        <v>32</v>
      </c>
      <c r="B18" s="243" t="s">
        <v>33</v>
      </c>
      <c r="C18" s="244" t="s">
        <v>34</v>
      </c>
      <c r="D18" s="257"/>
      <c r="E18" s="257"/>
      <c r="F18" s="257"/>
      <c r="G18" s="319"/>
      <c r="H18" s="364"/>
      <c r="L18" s="159"/>
      <c r="M18" s="159"/>
      <c r="N18" s="159"/>
      <c r="O18" s="159"/>
    </row>
    <row r="19" spans="1:15" s="157" customFormat="1" ht="14.25">
      <c r="A19" s="242" t="s">
        <v>35</v>
      </c>
      <c r="B19" s="243" t="s">
        <v>36</v>
      </c>
      <c r="C19" s="244" t="s">
        <v>37</v>
      </c>
      <c r="D19" s="257"/>
      <c r="E19" s="257"/>
      <c r="F19" s="257"/>
      <c r="G19" s="319"/>
      <c r="H19" s="364"/>
      <c r="L19" s="159"/>
      <c r="M19" s="159"/>
      <c r="N19" s="159"/>
      <c r="O19" s="159"/>
    </row>
    <row r="20" spans="1:15" s="157" customFormat="1" ht="14.25">
      <c r="A20" s="242" t="s">
        <v>35</v>
      </c>
      <c r="B20" s="243" t="s">
        <v>38</v>
      </c>
      <c r="C20" s="244" t="s">
        <v>39</v>
      </c>
      <c r="D20" s="257"/>
      <c r="E20" s="257"/>
      <c r="F20" s="257"/>
      <c r="G20" s="319"/>
      <c r="H20" s="364"/>
      <c r="L20" s="159"/>
      <c r="M20" s="159"/>
      <c r="N20" s="159"/>
      <c r="O20" s="159"/>
    </row>
    <row r="21" spans="1:15" s="157" customFormat="1" ht="14.25">
      <c r="A21" s="242" t="s">
        <v>28</v>
      </c>
      <c r="B21" s="243" t="s">
        <v>29</v>
      </c>
      <c r="C21" s="244" t="s">
        <v>19</v>
      </c>
      <c r="D21" s="257"/>
      <c r="E21" s="257"/>
      <c r="F21" s="320"/>
      <c r="G21" s="319"/>
      <c r="H21" s="364"/>
      <c r="L21" s="159"/>
      <c r="M21" s="159"/>
      <c r="N21" s="159"/>
      <c r="O21" s="159"/>
    </row>
    <row r="22" spans="1:15" s="157" customFormat="1" ht="14.25">
      <c r="A22" s="242" t="s">
        <v>30</v>
      </c>
      <c r="B22" s="243" t="s">
        <v>31</v>
      </c>
      <c r="C22" s="244" t="s">
        <v>23</v>
      </c>
      <c r="D22" s="257"/>
      <c r="E22" s="257"/>
      <c r="F22" s="257"/>
      <c r="G22" s="319"/>
      <c r="H22" s="364"/>
      <c r="L22" s="159"/>
      <c r="M22" s="159"/>
      <c r="N22" s="159"/>
      <c r="O22" s="159"/>
    </row>
    <row r="23" spans="1:15" s="157" customFormat="1" ht="14.25">
      <c r="A23" s="249" t="s">
        <v>59</v>
      </c>
      <c r="B23" s="243" t="s">
        <v>60</v>
      </c>
      <c r="C23" s="244" t="s">
        <v>19</v>
      </c>
      <c r="D23" s="257"/>
      <c r="E23" s="257"/>
      <c r="F23" s="257"/>
      <c r="G23" s="319"/>
      <c r="H23" s="364"/>
      <c r="L23" s="158"/>
      <c r="M23" s="159"/>
      <c r="N23" s="159"/>
      <c r="O23" s="159"/>
    </row>
    <row r="24" spans="1:15" s="157" customFormat="1" ht="14.25">
      <c r="A24" s="249" t="s">
        <v>40</v>
      </c>
      <c r="B24" s="243" t="s">
        <v>41</v>
      </c>
      <c r="C24" s="244" t="s">
        <v>23</v>
      </c>
      <c r="D24" s="257"/>
      <c r="E24" s="257"/>
      <c r="F24" s="257"/>
      <c r="G24" s="319"/>
      <c r="H24" s="364"/>
      <c r="L24" s="158"/>
      <c r="M24" s="159"/>
      <c r="N24" s="159"/>
      <c r="O24" s="159"/>
    </row>
    <row r="25" spans="1:15" s="157" customFormat="1" ht="14.25">
      <c r="A25" s="249" t="s">
        <v>40</v>
      </c>
      <c r="B25" s="243" t="s">
        <v>42</v>
      </c>
      <c r="C25" s="244" t="s">
        <v>43</v>
      </c>
      <c r="D25" s="257">
        <v>86136</v>
      </c>
      <c r="E25" s="257">
        <f t="shared" ref="E25:E31" si="1">D25*12.5%</f>
        <v>10767</v>
      </c>
      <c r="F25" s="257">
        <v>1100</v>
      </c>
      <c r="G25" s="319">
        <f>D25+E25-F25</f>
        <v>95803</v>
      </c>
      <c r="H25" s="364" t="s">
        <v>205</v>
      </c>
      <c r="L25" s="158"/>
      <c r="M25" s="159"/>
      <c r="N25" s="159"/>
      <c r="O25" s="159"/>
    </row>
    <row r="26" spans="1:15" s="157" customFormat="1" ht="14.25">
      <c r="A26" s="249" t="s">
        <v>59</v>
      </c>
      <c r="B26" s="243" t="s">
        <v>61</v>
      </c>
      <c r="C26" s="244" t="s">
        <v>62</v>
      </c>
      <c r="D26" s="257"/>
      <c r="E26" s="257"/>
      <c r="F26" s="257"/>
      <c r="G26" s="319"/>
      <c r="H26" s="364"/>
      <c r="L26" s="158"/>
      <c r="M26" s="159"/>
      <c r="N26" s="159"/>
      <c r="O26" s="159"/>
    </row>
    <row r="27" spans="1:15" s="157" customFormat="1" ht="14.25">
      <c r="A27" s="249" t="s">
        <v>40</v>
      </c>
      <c r="B27" s="243" t="s">
        <v>44</v>
      </c>
      <c r="C27" s="244" t="s">
        <v>45</v>
      </c>
      <c r="D27" s="257"/>
      <c r="E27" s="257"/>
      <c r="F27" s="257"/>
      <c r="G27" s="319"/>
      <c r="H27" s="364"/>
      <c r="L27" s="158"/>
      <c r="M27" s="159"/>
      <c r="N27" s="159"/>
      <c r="O27" s="159"/>
    </row>
    <row r="28" spans="1:15" s="157" customFormat="1" ht="14.25">
      <c r="A28" s="249" t="s">
        <v>40</v>
      </c>
      <c r="B28" s="243" t="s">
        <v>46</v>
      </c>
      <c r="C28" s="244" t="s">
        <v>45</v>
      </c>
      <c r="D28" s="257"/>
      <c r="E28" s="257"/>
      <c r="F28" s="257"/>
      <c r="G28" s="319"/>
      <c r="H28" s="364"/>
      <c r="L28" s="158"/>
      <c r="M28" s="159"/>
      <c r="N28" s="159"/>
      <c r="O28" s="159"/>
    </row>
    <row r="29" spans="1:15" s="157" customFormat="1" ht="14.25">
      <c r="A29" s="249" t="s">
        <v>40</v>
      </c>
      <c r="B29" s="243" t="s">
        <v>47</v>
      </c>
      <c r="C29" s="244" t="s">
        <v>48</v>
      </c>
      <c r="D29" s="257"/>
      <c r="E29" s="257"/>
      <c r="F29" s="257"/>
      <c r="G29" s="319"/>
      <c r="H29" s="364"/>
      <c r="L29" s="158"/>
      <c r="M29" s="159"/>
      <c r="N29" s="159"/>
      <c r="O29" s="159"/>
    </row>
    <row r="30" spans="1:15" s="157" customFormat="1" ht="14.25">
      <c r="A30" s="249" t="s">
        <v>40</v>
      </c>
      <c r="B30" s="243" t="s">
        <v>49</v>
      </c>
      <c r="C30" s="244" t="s">
        <v>48</v>
      </c>
      <c r="D30" s="257"/>
      <c r="E30" s="257"/>
      <c r="F30" s="257"/>
      <c r="G30" s="319"/>
      <c r="H30" s="364"/>
      <c r="L30" s="158"/>
      <c r="M30" s="159"/>
      <c r="N30" s="159"/>
      <c r="O30" s="159"/>
    </row>
    <row r="31" spans="1:15" s="157" customFormat="1" ht="14.25">
      <c r="A31" s="249" t="s">
        <v>40</v>
      </c>
      <c r="B31" s="243" t="s">
        <v>50</v>
      </c>
      <c r="C31" s="244" t="s">
        <v>51</v>
      </c>
      <c r="D31" s="257">
        <v>84236</v>
      </c>
      <c r="E31" s="257">
        <f t="shared" si="1"/>
        <v>10529.5</v>
      </c>
      <c r="F31" s="257">
        <v>1100</v>
      </c>
      <c r="G31" s="319">
        <f>D31+E31-F31</f>
        <v>93665.5</v>
      </c>
      <c r="H31" s="364" t="s">
        <v>205</v>
      </c>
      <c r="L31" s="158"/>
      <c r="M31" s="159"/>
      <c r="N31" s="159"/>
      <c r="O31" s="159"/>
    </row>
    <row r="32" spans="1:15" s="157" customFormat="1" ht="14.25">
      <c r="A32" s="249" t="s">
        <v>40</v>
      </c>
      <c r="B32" s="243" t="s">
        <v>52</v>
      </c>
      <c r="C32" s="244" t="s">
        <v>53</v>
      </c>
      <c r="D32" s="257"/>
      <c r="E32" s="257"/>
      <c r="F32" s="257"/>
      <c r="G32" s="319"/>
      <c r="H32" s="364"/>
      <c r="L32" s="158"/>
      <c r="M32" s="159"/>
      <c r="N32" s="159"/>
      <c r="O32" s="159"/>
    </row>
    <row r="33" spans="1:236" s="157" customFormat="1" ht="14.25">
      <c r="A33" s="249" t="s">
        <v>40</v>
      </c>
      <c r="B33" s="243" t="s">
        <v>54</v>
      </c>
      <c r="C33" s="244" t="s">
        <v>43</v>
      </c>
      <c r="D33" s="257"/>
      <c r="E33" s="257"/>
      <c r="F33" s="257"/>
      <c r="G33" s="319"/>
      <c r="H33" s="364"/>
      <c r="L33" s="158"/>
      <c r="M33" s="159"/>
      <c r="N33" s="159"/>
      <c r="O33" s="159"/>
    </row>
    <row r="34" spans="1:236" s="160" customFormat="1" ht="14.25">
      <c r="A34" s="249" t="s">
        <v>40</v>
      </c>
      <c r="B34" s="243" t="s">
        <v>55</v>
      </c>
      <c r="C34" s="244" t="s">
        <v>56</v>
      </c>
      <c r="D34" s="257"/>
      <c r="E34" s="257"/>
      <c r="F34" s="257"/>
      <c r="G34" s="319"/>
      <c r="H34" s="364"/>
      <c r="L34" s="161"/>
      <c r="M34" s="162"/>
      <c r="N34" s="162"/>
      <c r="O34" s="162"/>
    </row>
    <row r="35" spans="1:236" s="157" customFormat="1" ht="14.25">
      <c r="A35" s="249" t="s">
        <v>40</v>
      </c>
      <c r="B35" s="243" t="s">
        <v>57</v>
      </c>
      <c r="C35" s="244" t="s">
        <v>58</v>
      </c>
      <c r="D35" s="257"/>
      <c r="E35" s="257"/>
      <c r="F35" s="257"/>
      <c r="G35" s="319"/>
      <c r="H35" s="364"/>
      <c r="L35" s="158"/>
      <c r="M35" s="159"/>
      <c r="N35" s="159"/>
      <c r="O35" s="159"/>
    </row>
    <row r="36" spans="1:236" s="157" customFormat="1" ht="14.25">
      <c r="A36" s="242" t="s">
        <v>63</v>
      </c>
      <c r="B36" s="243" t="s">
        <v>64</v>
      </c>
      <c r="C36" s="244"/>
      <c r="D36" s="257"/>
      <c r="E36" s="257"/>
      <c r="F36" s="257"/>
      <c r="G36" s="319"/>
      <c r="H36" s="364"/>
      <c r="L36" s="159"/>
      <c r="M36" s="159"/>
      <c r="N36" s="159"/>
      <c r="O36" s="159"/>
    </row>
    <row r="37" spans="1:236" s="157" customFormat="1" ht="14.25">
      <c r="A37" s="242" t="s">
        <v>63</v>
      </c>
      <c r="B37" s="243" t="s">
        <v>65</v>
      </c>
      <c r="C37" s="244"/>
      <c r="D37" s="257"/>
      <c r="E37" s="257"/>
      <c r="F37" s="257"/>
      <c r="G37" s="319"/>
      <c r="H37" s="364"/>
      <c r="L37" s="159"/>
      <c r="M37" s="159"/>
      <c r="N37" s="159"/>
      <c r="O37" s="159"/>
    </row>
    <row r="38" spans="1:236" s="159" customFormat="1" ht="21" thickBot="1">
      <c r="A38" s="384"/>
      <c r="B38" s="385"/>
      <c r="C38" s="386"/>
      <c r="D38" s="387"/>
      <c r="E38" s="388"/>
      <c r="F38" s="388"/>
      <c r="G38" s="388"/>
      <c r="H38" s="321"/>
      <c r="IB38" s="157"/>
    </row>
    <row r="39" spans="1:236" s="157" customFormat="1" ht="18.75" thickBot="1">
      <c r="A39" s="513" t="s">
        <v>66</v>
      </c>
      <c r="B39" s="514"/>
      <c r="C39" s="514"/>
      <c r="D39" s="514"/>
      <c r="E39" s="514"/>
      <c r="F39" s="514"/>
      <c r="G39" s="514"/>
      <c r="H39" s="584"/>
      <c r="L39" s="159"/>
      <c r="M39" s="159"/>
      <c r="N39" s="159"/>
      <c r="O39" s="159"/>
    </row>
    <row r="40" spans="1:236" s="113" customFormat="1" ht="15.75" thickBot="1">
      <c r="A40" s="582" t="s">
        <v>7</v>
      </c>
      <c r="B40" s="583"/>
      <c r="C40" s="382" t="s">
        <v>8</v>
      </c>
      <c r="D40" s="323" t="s">
        <v>200</v>
      </c>
      <c r="E40" s="323" t="s">
        <v>11</v>
      </c>
      <c r="F40" s="323" t="s">
        <v>204</v>
      </c>
      <c r="G40" s="383" t="s">
        <v>201</v>
      </c>
      <c r="H40" s="357"/>
      <c r="I40" s="166"/>
      <c r="M40" s="114"/>
      <c r="N40" s="114"/>
      <c r="O40" s="114"/>
      <c r="P40" s="114"/>
    </row>
    <row r="41" spans="1:236" s="156" customFormat="1" ht="14.25">
      <c r="A41" s="324" t="s">
        <v>26</v>
      </c>
      <c r="B41" s="325" t="s">
        <v>67</v>
      </c>
      <c r="C41" s="326" t="s">
        <v>68</v>
      </c>
      <c r="D41" s="318"/>
      <c r="E41" s="318"/>
      <c r="F41" s="318"/>
      <c r="G41" s="327"/>
      <c r="H41" s="364"/>
      <c r="I41" s="322"/>
      <c r="M41" s="166"/>
      <c r="N41" s="166"/>
      <c r="O41" s="166"/>
      <c r="P41" s="166"/>
    </row>
    <row r="42" spans="1:236" s="156" customFormat="1" ht="14.25">
      <c r="A42" s="242" t="s">
        <v>69</v>
      </c>
      <c r="B42" s="243" t="s">
        <v>70</v>
      </c>
      <c r="C42" s="252" t="s">
        <v>71</v>
      </c>
      <c r="D42" s="318"/>
      <c r="E42" s="257"/>
      <c r="F42" s="257"/>
      <c r="G42" s="319"/>
      <c r="H42" s="364"/>
      <c r="I42" s="322"/>
      <c r="M42" s="166"/>
      <c r="N42" s="166"/>
      <c r="O42" s="166"/>
      <c r="P42" s="166"/>
    </row>
    <row r="43" spans="1:236" s="156" customFormat="1" ht="14.25">
      <c r="A43" s="242" t="s">
        <v>72</v>
      </c>
      <c r="B43" s="255" t="s">
        <v>73</v>
      </c>
      <c r="C43" s="252" t="s">
        <v>74</v>
      </c>
      <c r="D43" s="257"/>
      <c r="E43" s="257"/>
      <c r="F43" s="257"/>
      <c r="G43" s="319"/>
      <c r="H43" s="364"/>
      <c r="I43" s="322"/>
      <c r="M43" s="166"/>
      <c r="N43" s="166"/>
      <c r="O43" s="166"/>
      <c r="P43" s="166"/>
    </row>
    <row r="44" spans="1:236" s="157" customFormat="1" ht="14.25">
      <c r="A44" s="242" t="s">
        <v>75</v>
      </c>
      <c r="B44" s="243" t="s">
        <v>76</v>
      </c>
      <c r="C44" s="252" t="s">
        <v>77</v>
      </c>
      <c r="D44" s="257"/>
      <c r="E44" s="257"/>
      <c r="F44" s="257"/>
      <c r="G44" s="319"/>
      <c r="H44" s="364"/>
      <c r="I44" s="322"/>
      <c r="M44" s="159"/>
      <c r="N44" s="159"/>
      <c r="O44" s="159"/>
      <c r="P44" s="159"/>
    </row>
    <row r="45" spans="1:236" s="160" customFormat="1" ht="14.25">
      <c r="A45" s="242" t="s">
        <v>75</v>
      </c>
      <c r="B45" s="243" t="s">
        <v>78</v>
      </c>
      <c r="C45" s="252" t="s">
        <v>43</v>
      </c>
      <c r="D45" s="257"/>
      <c r="E45" s="257"/>
      <c r="F45" s="257"/>
      <c r="G45" s="319"/>
      <c r="H45" s="364"/>
      <c r="I45" s="322"/>
      <c r="M45" s="162"/>
      <c r="N45" s="162"/>
      <c r="O45" s="162"/>
      <c r="P45" s="162"/>
    </row>
    <row r="46" spans="1:236" s="157" customFormat="1" ht="14.25">
      <c r="A46" s="242" t="s">
        <v>79</v>
      </c>
      <c r="B46" s="243" t="s">
        <v>80</v>
      </c>
      <c r="C46" s="252" t="s">
        <v>43</v>
      </c>
      <c r="D46" s="257"/>
      <c r="E46" s="257"/>
      <c r="F46" s="257"/>
      <c r="G46" s="319"/>
      <c r="H46" s="364"/>
      <c r="I46" s="322"/>
      <c r="M46" s="159"/>
      <c r="N46" s="159"/>
      <c r="O46" s="159"/>
      <c r="P46" s="159"/>
    </row>
    <row r="47" spans="1:236" s="157" customFormat="1" ht="14.25">
      <c r="A47" s="242" t="s">
        <v>75</v>
      </c>
      <c r="B47" s="243" t="s">
        <v>81</v>
      </c>
      <c r="C47" s="252" t="s">
        <v>43</v>
      </c>
      <c r="D47" s="257"/>
      <c r="E47" s="257"/>
      <c r="F47" s="257"/>
      <c r="G47" s="319"/>
      <c r="H47" s="364"/>
      <c r="I47" s="322"/>
      <c r="M47" s="159"/>
      <c r="N47" s="159"/>
      <c r="O47" s="159"/>
      <c r="P47" s="159"/>
    </row>
    <row r="48" spans="1:236" s="157" customFormat="1" ht="14.25">
      <c r="A48" s="242" t="s">
        <v>82</v>
      </c>
      <c r="B48" s="243" t="s">
        <v>83</v>
      </c>
      <c r="C48" s="252" t="s">
        <v>84</v>
      </c>
      <c r="D48" s="257"/>
      <c r="E48" s="257"/>
      <c r="F48" s="257"/>
      <c r="G48" s="319"/>
      <c r="H48" s="364"/>
      <c r="I48" s="322"/>
      <c r="M48" s="159"/>
      <c r="N48" s="159"/>
      <c r="O48" s="159"/>
      <c r="P48" s="159"/>
    </row>
    <row r="49" spans="1:16" s="157" customFormat="1" ht="14.25">
      <c r="A49" s="242" t="s">
        <v>91</v>
      </c>
      <c r="B49" s="243" t="s">
        <v>92</v>
      </c>
      <c r="C49" s="252" t="s">
        <v>93</v>
      </c>
      <c r="D49" s="257"/>
      <c r="E49" s="257"/>
      <c r="F49" s="257"/>
      <c r="G49" s="319"/>
      <c r="H49" s="364"/>
      <c r="I49" s="322"/>
      <c r="M49" s="159"/>
      <c r="N49" s="159"/>
      <c r="O49" s="159"/>
      <c r="P49" s="159"/>
    </row>
    <row r="50" spans="1:16" s="160" customFormat="1" ht="14.25">
      <c r="A50" s="242" t="s">
        <v>94</v>
      </c>
      <c r="B50" s="243" t="s">
        <v>95</v>
      </c>
      <c r="C50" s="256" t="s">
        <v>96</v>
      </c>
      <c r="D50" s="257"/>
      <c r="E50" s="257"/>
      <c r="F50" s="257"/>
      <c r="G50" s="319"/>
      <c r="H50" s="364"/>
      <c r="I50" s="322"/>
      <c r="M50" s="162"/>
      <c r="N50" s="162"/>
      <c r="O50" s="162"/>
      <c r="P50" s="162"/>
    </row>
    <row r="51" spans="1:16" s="160" customFormat="1" ht="14.25">
      <c r="A51" s="242" t="s">
        <v>94</v>
      </c>
      <c r="B51" s="243" t="s">
        <v>97</v>
      </c>
      <c r="C51" s="256" t="s">
        <v>98</v>
      </c>
      <c r="D51" s="257"/>
      <c r="E51" s="257"/>
      <c r="F51" s="257"/>
      <c r="G51" s="319"/>
      <c r="H51" s="364"/>
      <c r="I51" s="322"/>
      <c r="M51" s="162"/>
      <c r="N51" s="162"/>
      <c r="O51" s="162"/>
      <c r="P51" s="162"/>
    </row>
    <row r="52" spans="1:16" s="157" customFormat="1" ht="14.25">
      <c r="A52" s="242" t="s">
        <v>99</v>
      </c>
      <c r="B52" s="243" t="s">
        <v>100</v>
      </c>
      <c r="C52" s="256" t="s">
        <v>101</v>
      </c>
      <c r="D52" s="328"/>
      <c r="E52" s="257"/>
      <c r="F52" s="257"/>
      <c r="G52" s="319"/>
      <c r="H52" s="364"/>
      <c r="I52" s="322"/>
      <c r="M52" s="159"/>
      <c r="N52" s="159"/>
      <c r="O52" s="159"/>
      <c r="P52" s="159"/>
    </row>
    <row r="53" spans="1:16" s="157" customFormat="1" ht="14.25">
      <c r="A53" s="242" t="s">
        <v>99</v>
      </c>
      <c r="B53" s="243" t="s">
        <v>102</v>
      </c>
      <c r="C53" s="256" t="s">
        <v>101</v>
      </c>
      <c r="D53" s="328"/>
      <c r="E53" s="257"/>
      <c r="F53" s="257"/>
      <c r="G53" s="319"/>
      <c r="H53" s="364"/>
      <c r="I53" s="322"/>
      <c r="M53" s="159"/>
      <c r="N53" s="159"/>
      <c r="O53" s="159"/>
      <c r="P53" s="159"/>
    </row>
    <row r="54" spans="1:16" s="157" customFormat="1" ht="14.25">
      <c r="A54" s="242" t="s">
        <v>105</v>
      </c>
      <c r="B54" s="243" t="s">
        <v>106</v>
      </c>
      <c r="C54" s="256" t="s">
        <v>107</v>
      </c>
      <c r="D54" s="257"/>
      <c r="E54" s="257"/>
      <c r="F54" s="257"/>
      <c r="G54" s="319"/>
      <c r="H54" s="364"/>
      <c r="I54" s="322"/>
      <c r="M54" s="159"/>
      <c r="N54" s="159"/>
      <c r="O54" s="159"/>
      <c r="P54" s="159"/>
    </row>
    <row r="55" spans="1:16" s="157" customFormat="1" ht="14.25">
      <c r="A55" s="242" t="s">
        <v>108</v>
      </c>
      <c r="B55" s="243" t="s">
        <v>109</v>
      </c>
      <c r="C55" s="256" t="s">
        <v>110</v>
      </c>
      <c r="D55" s="257"/>
      <c r="E55" s="257"/>
      <c r="F55" s="257"/>
      <c r="G55" s="319"/>
      <c r="H55" s="364"/>
      <c r="I55" s="322"/>
      <c r="M55" s="159"/>
      <c r="N55" s="159"/>
      <c r="O55" s="159"/>
      <c r="P55" s="159"/>
    </row>
    <row r="56" spans="1:16" s="157" customFormat="1" ht="14.25">
      <c r="A56" s="242" t="s">
        <v>108</v>
      </c>
      <c r="B56" s="243" t="s">
        <v>111</v>
      </c>
      <c r="C56" s="244" t="s">
        <v>98</v>
      </c>
      <c r="D56" s="245"/>
      <c r="E56" s="257"/>
      <c r="F56" s="257"/>
      <c r="G56" s="319"/>
      <c r="H56" s="364"/>
      <c r="I56" s="322"/>
      <c r="M56" s="159"/>
      <c r="N56" s="159"/>
      <c r="O56" s="159"/>
      <c r="P56" s="159"/>
    </row>
    <row r="57" spans="1:16" s="113" customFormat="1" ht="14.25">
      <c r="A57" s="242" t="s">
        <v>99</v>
      </c>
      <c r="B57" s="243" t="s">
        <v>103</v>
      </c>
      <c r="C57" s="256" t="s">
        <v>104</v>
      </c>
      <c r="D57" s="245"/>
      <c r="E57" s="257"/>
      <c r="F57" s="257"/>
      <c r="G57" s="319"/>
      <c r="H57" s="364"/>
      <c r="I57" s="322"/>
      <c r="M57" s="114"/>
      <c r="N57" s="114"/>
      <c r="O57" s="114"/>
      <c r="P57" s="114"/>
    </row>
    <row r="58" spans="1:16" s="157" customFormat="1" ht="14.25">
      <c r="A58" s="242" t="s">
        <v>85</v>
      </c>
      <c r="B58" s="243" t="s">
        <v>86</v>
      </c>
      <c r="C58" s="252" t="s">
        <v>87</v>
      </c>
      <c r="D58" s="245"/>
      <c r="E58" s="257"/>
      <c r="F58" s="257"/>
      <c r="G58" s="319"/>
      <c r="H58" s="364"/>
      <c r="I58" s="322"/>
      <c r="M58" s="159"/>
      <c r="N58" s="159"/>
      <c r="O58" s="159"/>
      <c r="P58" s="159"/>
    </row>
    <row r="59" spans="1:16" s="160" customFormat="1" ht="14.25">
      <c r="A59" s="242" t="s">
        <v>88</v>
      </c>
      <c r="B59" s="243" t="s">
        <v>89</v>
      </c>
      <c r="C59" s="252" t="s">
        <v>90</v>
      </c>
      <c r="D59" s="257"/>
      <c r="E59" s="257"/>
      <c r="F59" s="257"/>
      <c r="G59" s="319"/>
      <c r="H59" s="364"/>
      <c r="I59" s="322"/>
    </row>
    <row r="60" spans="1:16" s="157" customFormat="1" ht="14.25">
      <c r="A60" s="242" t="s">
        <v>63</v>
      </c>
      <c r="B60" s="243" t="s">
        <v>112</v>
      </c>
      <c r="C60" s="258"/>
      <c r="D60" s="257"/>
      <c r="E60" s="257"/>
      <c r="F60" s="257"/>
      <c r="G60" s="319"/>
      <c r="H60" s="364"/>
      <c r="I60" s="322"/>
      <c r="M60" s="159"/>
      <c r="N60" s="159"/>
      <c r="O60" s="159"/>
      <c r="P60" s="159"/>
    </row>
    <row r="61" spans="1:16" s="157" customFormat="1" ht="14.25">
      <c r="A61" s="242" t="s">
        <v>63</v>
      </c>
      <c r="B61" s="243" t="s">
        <v>113</v>
      </c>
      <c r="C61" s="258"/>
      <c r="D61" s="257"/>
      <c r="E61" s="257"/>
      <c r="F61" s="257"/>
      <c r="G61" s="319"/>
      <c r="H61" s="364"/>
      <c r="I61" s="322"/>
      <c r="M61" s="159"/>
      <c r="N61" s="159"/>
      <c r="O61" s="159"/>
      <c r="P61" s="159"/>
    </row>
    <row r="62" spans="1:16" s="157" customFormat="1" ht="14.25">
      <c r="A62" s="242" t="s">
        <v>63</v>
      </c>
      <c r="B62" s="243" t="s">
        <v>115</v>
      </c>
      <c r="C62" s="258"/>
      <c r="D62" s="257"/>
      <c r="E62" s="257"/>
      <c r="F62" s="257"/>
      <c r="G62" s="319"/>
      <c r="H62" s="364"/>
      <c r="I62" s="322"/>
      <c r="M62" s="158"/>
      <c r="N62" s="158"/>
      <c r="O62" s="158"/>
      <c r="P62" s="158"/>
    </row>
    <row r="63" spans="1:16" s="157" customFormat="1" ht="14.25">
      <c r="A63" s="242" t="s">
        <v>63</v>
      </c>
      <c r="B63" s="243" t="s">
        <v>114</v>
      </c>
      <c r="C63" s="258"/>
      <c r="D63" s="257"/>
      <c r="E63" s="257"/>
      <c r="F63" s="257"/>
      <c r="G63" s="319"/>
      <c r="H63" s="364"/>
      <c r="I63" s="322"/>
      <c r="M63" s="158"/>
      <c r="N63" s="158"/>
      <c r="O63" s="158"/>
      <c r="P63" s="158"/>
    </row>
    <row r="64" spans="1:16" s="157" customFormat="1" ht="14.25">
      <c r="A64" s="242" t="s">
        <v>63</v>
      </c>
      <c r="B64" s="243" t="s">
        <v>116</v>
      </c>
      <c r="C64" s="329"/>
      <c r="D64" s="257"/>
      <c r="E64" s="257"/>
      <c r="F64" s="257"/>
      <c r="G64" s="319"/>
      <c r="H64" s="364"/>
      <c r="I64" s="322"/>
      <c r="M64" s="158"/>
      <c r="N64" s="158"/>
      <c r="O64" s="158"/>
      <c r="P64" s="158"/>
    </row>
    <row r="65" spans="1:16" s="157" customFormat="1" thickBot="1">
      <c r="A65" s="259" t="s">
        <v>63</v>
      </c>
      <c r="B65" s="260" t="s">
        <v>117</v>
      </c>
      <c r="C65" s="329"/>
      <c r="D65" s="257"/>
      <c r="E65" s="257"/>
      <c r="F65" s="257"/>
      <c r="G65" s="319"/>
      <c r="H65" s="364"/>
      <c r="I65" s="322"/>
      <c r="M65" s="158"/>
      <c r="N65" s="158"/>
      <c r="O65" s="158"/>
      <c r="P65" s="158"/>
    </row>
    <row r="66" spans="1:16" s="157" customFormat="1" ht="12.75" thickBot="1">
      <c r="A66" s="114"/>
      <c r="B66" s="330"/>
      <c r="C66" s="141"/>
      <c r="D66" s="136"/>
      <c r="E66" s="136"/>
      <c r="F66" s="136"/>
      <c r="G66" s="136"/>
      <c r="H66" s="136"/>
      <c r="L66" s="159"/>
      <c r="M66" s="159"/>
      <c r="N66" s="159"/>
      <c r="O66" s="159"/>
    </row>
    <row r="67" spans="1:16" s="157" customFormat="1" ht="15.75" customHeight="1" thickBot="1">
      <c r="A67" s="446" t="s">
        <v>118</v>
      </c>
      <c r="B67" s="447"/>
      <c r="C67" s="447"/>
      <c r="D67" s="447"/>
      <c r="E67" s="447"/>
      <c r="F67" s="447"/>
      <c r="G67" s="447"/>
      <c r="H67" s="488"/>
      <c r="L67" s="159"/>
      <c r="M67" s="159"/>
      <c r="N67" s="159"/>
      <c r="O67" s="159"/>
    </row>
    <row r="68" spans="1:16" s="157" customFormat="1" ht="15.75" thickBot="1">
      <c r="A68" s="582" t="s">
        <v>7</v>
      </c>
      <c r="B68" s="583"/>
      <c r="C68" s="382" t="s">
        <v>8</v>
      </c>
      <c r="D68" s="331" t="s">
        <v>200</v>
      </c>
      <c r="E68" s="323" t="s">
        <v>11</v>
      </c>
      <c r="F68" s="323" t="s">
        <v>204</v>
      </c>
      <c r="G68" s="323" t="s">
        <v>201</v>
      </c>
      <c r="H68" s="357"/>
      <c r="I68" s="166"/>
      <c r="M68" s="159"/>
      <c r="N68" s="159"/>
      <c r="O68" s="159"/>
      <c r="P68" s="159"/>
    </row>
    <row r="69" spans="1:16" s="157" customFormat="1" ht="14.25">
      <c r="A69" s="389" t="s">
        <v>124</v>
      </c>
      <c r="B69" s="390" t="s">
        <v>125</v>
      </c>
      <c r="C69" s="347" t="s">
        <v>68</v>
      </c>
      <c r="D69" s="332"/>
      <c r="E69" s="318"/>
      <c r="F69" s="318"/>
      <c r="G69" s="327"/>
      <c r="H69" s="364"/>
      <c r="I69" s="322"/>
      <c r="M69" s="159"/>
      <c r="N69" s="159"/>
      <c r="O69" s="159"/>
      <c r="P69" s="159"/>
    </row>
    <row r="70" spans="1:16" s="157" customFormat="1" ht="14.25">
      <c r="A70" s="261" t="s">
        <v>124</v>
      </c>
      <c r="B70" s="262" t="s">
        <v>126</v>
      </c>
      <c r="C70" s="244" t="s">
        <v>127</v>
      </c>
      <c r="D70" s="257"/>
      <c r="E70" s="257"/>
      <c r="F70" s="257"/>
      <c r="G70" s="319"/>
      <c r="H70" s="364"/>
      <c r="I70" s="322"/>
      <c r="M70" s="159"/>
      <c r="N70" s="159"/>
      <c r="O70" s="159"/>
      <c r="P70" s="159"/>
    </row>
    <row r="71" spans="1:16" s="156" customFormat="1" ht="14.25">
      <c r="A71" s="261" t="s">
        <v>124</v>
      </c>
      <c r="B71" s="262" t="s">
        <v>128</v>
      </c>
      <c r="C71" s="244" t="s">
        <v>127</v>
      </c>
      <c r="D71" s="257"/>
      <c r="E71" s="257"/>
      <c r="F71" s="257"/>
      <c r="G71" s="319"/>
      <c r="H71" s="364"/>
      <c r="I71" s="322"/>
      <c r="J71" s="160"/>
      <c r="M71" s="166"/>
      <c r="N71" s="166"/>
      <c r="O71" s="166"/>
      <c r="P71" s="166"/>
    </row>
    <row r="72" spans="1:16" s="156" customFormat="1" ht="14.25">
      <c r="A72" s="261" t="s">
        <v>129</v>
      </c>
      <c r="B72" s="262" t="s">
        <v>130</v>
      </c>
      <c r="C72" s="244" t="s">
        <v>131</v>
      </c>
      <c r="D72" s="257"/>
      <c r="E72" s="257"/>
      <c r="F72" s="257"/>
      <c r="G72" s="319"/>
      <c r="H72" s="364"/>
      <c r="I72" s="322"/>
      <c r="M72" s="166"/>
      <c r="N72" s="166"/>
      <c r="O72" s="166"/>
      <c r="P72" s="166"/>
    </row>
    <row r="73" spans="1:16" s="156" customFormat="1" ht="14.25">
      <c r="A73" s="261" t="s">
        <v>132</v>
      </c>
      <c r="B73" s="262" t="s">
        <v>133</v>
      </c>
      <c r="C73" s="244" t="s">
        <v>134</v>
      </c>
      <c r="D73" s="257"/>
      <c r="E73" s="257"/>
      <c r="F73" s="257"/>
      <c r="G73" s="319"/>
      <c r="H73" s="364"/>
      <c r="I73" s="322"/>
      <c r="M73" s="166"/>
      <c r="N73" s="166"/>
      <c r="O73" s="166"/>
      <c r="P73" s="166"/>
    </row>
    <row r="74" spans="1:16" s="141" customFormat="1" ht="14.25">
      <c r="A74" s="261" t="s">
        <v>132</v>
      </c>
      <c r="B74" s="262" t="s">
        <v>135</v>
      </c>
      <c r="C74" s="244" t="s">
        <v>134</v>
      </c>
      <c r="D74" s="257"/>
      <c r="E74" s="257"/>
      <c r="F74" s="257"/>
      <c r="G74" s="319"/>
      <c r="H74" s="364"/>
      <c r="I74" s="322"/>
      <c r="M74" s="153"/>
      <c r="N74" s="153"/>
      <c r="O74" s="153"/>
      <c r="P74" s="153"/>
    </row>
    <row r="75" spans="1:16" s="160" customFormat="1" ht="14.25">
      <c r="A75" s="261" t="s">
        <v>119</v>
      </c>
      <c r="B75" s="262" t="s">
        <v>120</v>
      </c>
      <c r="C75" s="244" t="s">
        <v>121</v>
      </c>
      <c r="D75" s="257"/>
      <c r="E75" s="257"/>
      <c r="F75" s="257"/>
      <c r="G75" s="319"/>
      <c r="H75" s="364"/>
      <c r="I75" s="322"/>
      <c r="J75" s="156"/>
      <c r="M75" s="162"/>
      <c r="N75" s="162"/>
      <c r="O75" s="162"/>
      <c r="P75" s="162"/>
    </row>
    <row r="76" spans="1:16" s="160" customFormat="1" ht="14.25">
      <c r="A76" s="265" t="s">
        <v>119</v>
      </c>
      <c r="B76" s="266" t="s">
        <v>122</v>
      </c>
      <c r="C76" s="244" t="s">
        <v>123</v>
      </c>
      <c r="D76" s="257"/>
      <c r="E76" s="257"/>
      <c r="F76" s="257"/>
      <c r="G76" s="319"/>
      <c r="H76" s="364"/>
      <c r="I76" s="322"/>
      <c r="J76" s="156"/>
      <c r="M76" s="162"/>
      <c r="N76" s="162"/>
      <c r="O76" s="162"/>
      <c r="P76" s="162"/>
    </row>
    <row r="77" spans="1:16" s="157" customFormat="1" ht="14.25">
      <c r="A77" s="242" t="s">
        <v>63</v>
      </c>
      <c r="B77" s="243" t="s">
        <v>136</v>
      </c>
      <c r="C77" s="258"/>
      <c r="D77" s="257"/>
      <c r="E77" s="257"/>
      <c r="F77" s="257"/>
      <c r="G77" s="319"/>
      <c r="H77" s="364"/>
      <c r="I77" s="322"/>
      <c r="J77" s="160"/>
      <c r="M77" s="159"/>
      <c r="N77" s="159"/>
      <c r="O77" s="159"/>
      <c r="P77" s="159"/>
    </row>
    <row r="78" spans="1:16" s="157" customFormat="1" ht="14.25">
      <c r="A78" s="242" t="s">
        <v>63</v>
      </c>
      <c r="B78" s="243" t="s">
        <v>137</v>
      </c>
      <c r="C78" s="258"/>
      <c r="D78" s="257"/>
      <c r="E78" s="257"/>
      <c r="F78" s="257"/>
      <c r="G78" s="319"/>
      <c r="H78" s="364"/>
      <c r="I78" s="322"/>
      <c r="M78" s="159"/>
      <c r="N78" s="159"/>
      <c r="O78" s="159"/>
      <c r="P78" s="159"/>
    </row>
    <row r="79" spans="1:16" s="157" customFormat="1" thickBot="1">
      <c r="A79" s="259" t="s">
        <v>63</v>
      </c>
      <c r="B79" s="260" t="s">
        <v>138</v>
      </c>
      <c r="C79" s="267"/>
      <c r="D79" s="333"/>
      <c r="E79" s="333"/>
      <c r="F79" s="333"/>
      <c r="G79" s="334"/>
      <c r="H79" s="364"/>
      <c r="I79" s="322"/>
      <c r="M79" s="159"/>
      <c r="N79" s="159"/>
      <c r="O79" s="159"/>
      <c r="P79" s="159"/>
    </row>
    <row r="80" spans="1:16" s="157" customFormat="1" ht="12.75" thickBot="1">
      <c r="A80" s="335"/>
      <c r="B80" s="336"/>
      <c r="C80" s="337"/>
      <c r="D80" s="338"/>
      <c r="E80" s="338"/>
      <c r="F80" s="322"/>
      <c r="G80" s="322"/>
      <c r="H80" s="322"/>
      <c r="L80" s="159"/>
      <c r="M80" s="159"/>
      <c r="N80" s="159"/>
      <c r="O80" s="159"/>
    </row>
    <row r="81" spans="1:15" s="157" customFormat="1" ht="12.75" thickBot="1">
      <c r="A81" s="585" t="s">
        <v>139</v>
      </c>
      <c r="B81" s="589"/>
      <c r="C81" s="589"/>
      <c r="D81" s="589"/>
      <c r="E81" s="586"/>
      <c r="F81" s="523"/>
      <c r="G81" s="524"/>
      <c r="H81" s="524"/>
      <c r="L81" s="159"/>
      <c r="M81" s="159"/>
      <c r="N81" s="159"/>
      <c r="O81" s="159"/>
    </row>
    <row r="82" spans="1:15" s="157" customFormat="1" ht="16.5" thickBot="1">
      <c r="A82" s="585" t="s">
        <v>140</v>
      </c>
      <c r="B82" s="586"/>
      <c r="C82" s="156"/>
      <c r="D82" s="587" t="s">
        <v>141</v>
      </c>
      <c r="E82" s="588"/>
      <c r="F82" s="439"/>
      <c r="G82" s="170"/>
      <c r="H82" s="170"/>
      <c r="L82" s="159"/>
      <c r="M82" s="159"/>
      <c r="N82" s="159"/>
      <c r="O82" s="159"/>
    </row>
    <row r="83" spans="1:15" s="157" customFormat="1">
      <c r="A83" s="339" t="s">
        <v>142</v>
      </c>
      <c r="B83" s="340" t="s">
        <v>143</v>
      </c>
      <c r="C83" s="141"/>
      <c r="D83" s="341" t="s">
        <v>142</v>
      </c>
      <c r="E83" s="341" t="s">
        <v>143</v>
      </c>
      <c r="F83" s="440"/>
      <c r="G83" s="170"/>
      <c r="H83" s="170"/>
      <c r="L83" s="159"/>
      <c r="M83" s="159"/>
      <c r="N83" s="159"/>
      <c r="O83" s="159"/>
    </row>
    <row r="84" spans="1:15" s="157" customFormat="1">
      <c r="A84" s="342" t="s">
        <v>144</v>
      </c>
      <c r="B84" s="343">
        <v>300</v>
      </c>
      <c r="C84" s="141"/>
      <c r="D84" s="329" t="s">
        <v>145</v>
      </c>
      <c r="E84" s="344">
        <v>300</v>
      </c>
      <c r="F84" s="464"/>
      <c r="G84" s="465"/>
      <c r="H84" s="465"/>
      <c r="L84" s="159"/>
      <c r="M84" s="159"/>
      <c r="N84" s="159"/>
      <c r="O84" s="159"/>
    </row>
    <row r="85" spans="1:15" s="157" customFormat="1">
      <c r="A85" s="342" t="s">
        <v>146</v>
      </c>
      <c r="B85" s="343">
        <v>400</v>
      </c>
      <c r="C85" s="141"/>
      <c r="D85" s="329" t="s">
        <v>147</v>
      </c>
      <c r="E85" s="344">
        <v>400</v>
      </c>
      <c r="F85" s="441"/>
      <c r="G85" s="170"/>
      <c r="H85" s="170"/>
      <c r="L85" s="159"/>
      <c r="M85" s="159"/>
      <c r="N85" s="159"/>
      <c r="O85" s="159"/>
    </row>
    <row r="86" spans="1:15" s="157" customFormat="1" ht="12">
      <c r="A86" s="342" t="s">
        <v>148</v>
      </c>
      <c r="B86" s="343">
        <v>500</v>
      </c>
      <c r="C86" s="141"/>
      <c r="D86" s="329" t="s">
        <v>149</v>
      </c>
      <c r="E86" s="344">
        <v>500</v>
      </c>
      <c r="F86" s="136"/>
      <c r="G86" s="136"/>
      <c r="H86" s="136"/>
      <c r="L86" s="159"/>
      <c r="M86" s="159"/>
      <c r="N86" s="159"/>
      <c r="O86" s="159"/>
    </row>
    <row r="87" spans="1:15" s="157" customFormat="1" ht="12">
      <c r="A87" s="342" t="s">
        <v>150</v>
      </c>
      <c r="B87" s="343">
        <v>600</v>
      </c>
      <c r="C87" s="141"/>
      <c r="D87" s="329" t="s">
        <v>151</v>
      </c>
      <c r="E87" s="344">
        <v>600</v>
      </c>
      <c r="F87" s="136"/>
      <c r="G87" s="136"/>
      <c r="H87" s="136"/>
    </row>
    <row r="88" spans="1:15" s="157" customFormat="1" ht="12">
      <c r="A88" s="342" t="s">
        <v>152</v>
      </c>
      <c r="B88" s="343">
        <v>700</v>
      </c>
      <c r="C88" s="141"/>
      <c r="D88" s="329" t="s">
        <v>153</v>
      </c>
      <c r="E88" s="344">
        <v>700</v>
      </c>
      <c r="F88" s="136"/>
      <c r="G88" s="136"/>
      <c r="H88" s="136"/>
    </row>
    <row r="89" spans="1:15" s="157" customFormat="1" ht="12">
      <c r="A89" s="342" t="s">
        <v>154</v>
      </c>
      <c r="B89" s="343">
        <v>800</v>
      </c>
      <c r="C89" s="141"/>
      <c r="D89" s="329" t="s">
        <v>155</v>
      </c>
      <c r="E89" s="344">
        <v>750</v>
      </c>
      <c r="F89" s="136"/>
      <c r="G89" s="136"/>
      <c r="H89" s="136"/>
    </row>
    <row r="90" spans="1:15" s="157" customFormat="1" ht="12">
      <c r="A90" s="345" t="s">
        <v>156</v>
      </c>
      <c r="B90" s="346">
        <v>900</v>
      </c>
      <c r="C90" s="141"/>
      <c r="D90" s="329" t="s">
        <v>157</v>
      </c>
      <c r="E90" s="344">
        <v>800</v>
      </c>
      <c r="F90" s="136"/>
      <c r="G90" s="136"/>
      <c r="H90" s="136"/>
    </row>
    <row r="91" spans="1:15" s="157" customFormat="1" ht="12">
      <c r="A91" s="114" t="s">
        <v>158</v>
      </c>
      <c r="B91" s="152"/>
      <c r="C91" s="141"/>
      <c r="D91" s="153"/>
      <c r="E91" s="154"/>
      <c r="F91" s="136"/>
      <c r="G91" s="136"/>
      <c r="H91" s="136"/>
    </row>
    <row r="92" spans="1:15" s="157" customFormat="1" ht="12">
      <c r="A92" s="289" t="s">
        <v>159</v>
      </c>
      <c r="B92" s="290"/>
      <c r="C92" s="291"/>
      <c r="D92" s="291"/>
      <c r="E92" s="291"/>
      <c r="F92" s="291"/>
      <c r="G92" s="291"/>
      <c r="H92" s="291"/>
    </row>
    <row r="93" spans="1:15" s="157" customFormat="1" ht="12">
      <c r="A93" s="289" t="s">
        <v>160</v>
      </c>
      <c r="B93" s="290"/>
      <c r="C93" s="291"/>
      <c r="D93" s="291"/>
      <c r="E93" s="291"/>
      <c r="F93" s="291"/>
      <c r="G93" s="291"/>
      <c r="H93" s="291"/>
    </row>
    <row r="94" spans="1:15" s="94" customFormat="1">
      <c r="B94" s="189"/>
      <c r="C94" s="190"/>
      <c r="D94" s="190"/>
      <c r="E94" s="190"/>
      <c r="F94" s="190"/>
      <c r="G94" s="190"/>
      <c r="H94" s="190"/>
    </row>
    <row r="95" spans="1:15" s="94" customFormat="1">
      <c r="B95" s="189"/>
      <c r="C95" s="190"/>
      <c r="D95" s="190"/>
      <c r="E95" s="190"/>
      <c r="F95" s="190"/>
      <c r="G95" s="190"/>
      <c r="H95" s="190"/>
    </row>
    <row r="96" spans="1:15" s="94" customFormat="1">
      <c r="B96" s="189"/>
      <c r="C96" s="190"/>
      <c r="D96" s="190"/>
      <c r="E96" s="190"/>
      <c r="F96" s="190"/>
      <c r="G96" s="190"/>
      <c r="H96" s="190"/>
    </row>
    <row r="97" spans="1:8" s="94" customFormat="1">
      <c r="B97" s="189"/>
      <c r="C97" s="190"/>
      <c r="D97" s="190"/>
      <c r="E97" s="190"/>
      <c r="F97" s="190"/>
      <c r="G97" s="190"/>
      <c r="H97" s="190"/>
    </row>
    <row r="98" spans="1:8" s="94" customFormat="1">
      <c r="B98" s="189"/>
      <c r="C98" s="190"/>
      <c r="D98" s="190"/>
      <c r="E98" s="190"/>
      <c r="F98" s="190"/>
      <c r="G98" s="190"/>
      <c r="H98" s="190"/>
    </row>
    <row r="99" spans="1:8" s="94" customFormat="1">
      <c r="B99" s="189"/>
      <c r="C99" s="190"/>
      <c r="D99" s="190"/>
      <c r="E99" s="190"/>
      <c r="F99" s="190"/>
      <c r="G99" s="190"/>
      <c r="H99" s="190"/>
    </row>
    <row r="100" spans="1:8" s="94" customFormat="1">
      <c r="B100" s="189"/>
      <c r="C100" s="190"/>
      <c r="D100" s="190"/>
      <c r="E100" s="190"/>
      <c r="F100" s="190"/>
      <c r="G100" s="190"/>
      <c r="H100" s="190"/>
    </row>
    <row r="101" spans="1:8" s="94" customFormat="1">
      <c r="B101" s="189"/>
      <c r="C101" s="190"/>
      <c r="D101" s="190"/>
      <c r="E101" s="190"/>
      <c r="F101" s="190"/>
      <c r="G101" s="190"/>
      <c r="H101" s="190"/>
    </row>
    <row r="105" spans="1:8">
      <c r="A105" s="12"/>
      <c r="B105" s="12"/>
      <c r="C105" s="13"/>
      <c r="D105" s="13"/>
      <c r="E105" s="13"/>
      <c r="F105" s="9"/>
      <c r="G105" s="9"/>
      <c r="H105" s="9"/>
    </row>
  </sheetData>
  <mergeCells count="19">
    <mergeCell ref="F84:H84"/>
    <mergeCell ref="A40:B40"/>
    <mergeCell ref="A39:H39"/>
    <mergeCell ref="A68:B68"/>
    <mergeCell ref="A67:H67"/>
    <mergeCell ref="A82:B82"/>
    <mergeCell ref="D82:E82"/>
    <mergeCell ref="A81:E81"/>
    <mergeCell ref="F81:H81"/>
    <mergeCell ref="A1:A4"/>
    <mergeCell ref="B1:H1"/>
    <mergeCell ref="B2:H2"/>
    <mergeCell ref="B3:H3"/>
    <mergeCell ref="B4:H4"/>
    <mergeCell ref="A6:G6"/>
    <mergeCell ref="A7:G7"/>
    <mergeCell ref="A8:H8"/>
    <mergeCell ref="A9:H9"/>
    <mergeCell ref="A10:B10"/>
  </mergeCells>
  <pageMargins left="0.7" right="0.7" top="0.75" bottom="0.75" header="0.3" footer="0.3"/>
  <pageSetup scale="5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workbookViewId="0">
      <selection activeCell="I7" sqref="I7"/>
    </sheetView>
  </sheetViews>
  <sheetFormatPr defaultRowHeight="1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>
      <c r="A1" s="449"/>
      <c r="B1" s="599" t="s">
        <v>0</v>
      </c>
      <c r="C1" s="599"/>
      <c r="D1" s="599"/>
      <c r="E1" s="599"/>
      <c r="F1" s="599"/>
      <c r="G1" s="599"/>
      <c r="H1" s="599"/>
      <c r="I1" s="449"/>
    </row>
    <row r="2" spans="1:14">
      <c r="A2" s="449"/>
      <c r="B2" s="452" t="s">
        <v>1</v>
      </c>
      <c r="C2" s="452"/>
      <c r="D2" s="452"/>
      <c r="E2" s="452"/>
      <c r="F2" s="452"/>
      <c r="G2" s="452"/>
      <c r="H2" s="452"/>
      <c r="I2" s="449"/>
    </row>
    <row r="3" spans="1:14">
      <c r="A3" s="449"/>
      <c r="B3" s="544" t="s">
        <v>252</v>
      </c>
      <c r="C3" s="544"/>
      <c r="D3" s="544"/>
      <c r="E3" s="544"/>
      <c r="F3" s="544"/>
      <c r="G3" s="544"/>
      <c r="H3" s="544"/>
      <c r="I3" s="449"/>
    </row>
    <row r="4" spans="1:14">
      <c r="A4" s="449"/>
      <c r="B4" s="600" t="s">
        <v>208</v>
      </c>
      <c r="C4" s="600"/>
      <c r="D4" s="600"/>
      <c r="E4" s="600"/>
      <c r="F4" s="600"/>
      <c r="G4" s="600"/>
      <c r="H4" s="600"/>
      <c r="I4" s="449"/>
    </row>
    <row r="5" spans="1:14" ht="15.75" thickBot="1">
      <c r="B5" s="1"/>
      <c r="C5" s="2"/>
      <c r="D5" s="2"/>
      <c r="F5" s="2"/>
      <c r="G5" s="2"/>
      <c r="H5" s="2"/>
      <c r="I5" s="2"/>
    </row>
    <row r="6" spans="1:14" ht="15.75" thickBot="1">
      <c r="A6" s="491" t="s">
        <v>209</v>
      </c>
      <c r="B6" s="492"/>
      <c r="C6" s="492"/>
      <c r="D6" s="492"/>
      <c r="E6" s="492"/>
      <c r="F6" s="492"/>
      <c r="G6" s="492"/>
      <c r="H6" s="601"/>
      <c r="I6" s="3" t="s">
        <v>210</v>
      </c>
    </row>
    <row r="7" spans="1:14" ht="15.75" thickBot="1">
      <c r="A7" s="494"/>
      <c r="B7" s="495"/>
      <c r="C7" s="495"/>
      <c r="D7" s="495"/>
      <c r="E7" s="495"/>
      <c r="F7" s="495"/>
      <c r="G7" s="495"/>
      <c r="H7" s="602"/>
      <c r="I7" s="4" t="s">
        <v>272</v>
      </c>
    </row>
    <row r="8" spans="1:14" ht="16.5" thickBot="1">
      <c r="A8" s="593" t="s">
        <v>6</v>
      </c>
      <c r="B8" s="594"/>
      <c r="C8" s="594"/>
      <c r="D8" s="594"/>
      <c r="E8" s="594"/>
      <c r="F8" s="594"/>
      <c r="G8" s="594"/>
      <c r="H8" s="594"/>
      <c r="I8" s="595"/>
    </row>
    <row r="9" spans="1:14" ht="15.75" thickBot="1">
      <c r="A9" s="590" t="s">
        <v>211</v>
      </c>
      <c r="B9" s="591"/>
      <c r="C9" s="592"/>
    </row>
    <row r="10" spans="1:14">
      <c r="A10" s="350"/>
      <c r="B10" s="350"/>
    </row>
    <row r="11" spans="1:14">
      <c r="A11" s="37" t="s">
        <v>212</v>
      </c>
      <c r="B11" s="38"/>
      <c r="J11" t="s">
        <v>261</v>
      </c>
    </row>
    <row r="12" spans="1:14">
      <c r="A12" s="37" t="s">
        <v>213</v>
      </c>
      <c r="B12" s="38"/>
    </row>
    <row r="13" spans="1:14">
      <c r="A13" s="37" t="s">
        <v>214</v>
      </c>
      <c r="B13" s="38"/>
    </row>
    <row r="14" spans="1:14">
      <c r="A14" s="37" t="s">
        <v>215</v>
      </c>
      <c r="B14" s="38"/>
    </row>
    <row r="15" spans="1:14">
      <c r="A15" s="37" t="s">
        <v>216</v>
      </c>
      <c r="B15" s="38"/>
      <c r="N15" s="34"/>
    </row>
    <row r="16" spans="1:14" ht="15.75" thickBot="1">
      <c r="A16" s="8"/>
      <c r="B16" s="8"/>
    </row>
    <row r="17" spans="1:9" ht="16.5" thickBot="1">
      <c r="A17" s="596" t="s">
        <v>66</v>
      </c>
      <c r="B17" s="597"/>
      <c r="C17" s="597"/>
      <c r="D17" s="597"/>
      <c r="E17" s="597"/>
      <c r="F17" s="597"/>
      <c r="G17" s="597"/>
      <c r="H17" s="597"/>
      <c r="I17" s="598"/>
    </row>
    <row r="18" spans="1:9" ht="15.75" thickBot="1">
      <c r="A18" s="590" t="s">
        <v>211</v>
      </c>
      <c r="B18" s="591"/>
      <c r="C18" s="592"/>
    </row>
    <row r="19" spans="1:9">
      <c r="A19" s="348" t="s">
        <v>217</v>
      </c>
      <c r="B19" s="349"/>
    </row>
    <row r="20" spans="1:9">
      <c r="A20" s="39" t="s">
        <v>218</v>
      </c>
      <c r="B20" s="41"/>
    </row>
    <row r="21" spans="1:9">
      <c r="A21" s="39" t="s">
        <v>219</v>
      </c>
      <c r="B21" s="40"/>
    </row>
    <row r="22" spans="1:9">
      <c r="A22" s="39" t="s">
        <v>220</v>
      </c>
      <c r="B22" s="40"/>
    </row>
    <row r="23" spans="1:9">
      <c r="A23" s="42" t="s">
        <v>221</v>
      </c>
      <c r="B23" s="43"/>
    </row>
    <row r="24" spans="1:9" ht="15.75" thickBot="1">
      <c r="A24" s="44" t="s">
        <v>222</v>
      </c>
      <c r="B24" s="45"/>
    </row>
    <row r="25" spans="1:9">
      <c r="A25" s="8"/>
      <c r="B25" s="46"/>
    </row>
    <row r="26" spans="1:9" ht="15.75" thickBot="1"/>
    <row r="27" spans="1:9">
      <c r="A27" s="47" t="s">
        <v>223</v>
      </c>
      <c r="B27" s="48"/>
    </row>
    <row r="28" spans="1:9">
      <c r="A28" s="49" t="s">
        <v>200</v>
      </c>
    </row>
    <row r="29" spans="1:9">
      <c r="A29" s="49" t="s">
        <v>224</v>
      </c>
    </row>
    <row r="30" spans="1:9">
      <c r="A30" s="49" t="s">
        <v>225</v>
      </c>
    </row>
    <row r="31" spans="1:9">
      <c r="A31" s="49" t="s">
        <v>226</v>
      </c>
    </row>
    <row r="32" spans="1:9" ht="15.75" thickBot="1">
      <c r="A32" s="50" t="s">
        <v>201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GOA</vt:lpstr>
      <vt:lpstr>Bankura</vt:lpstr>
      <vt:lpstr>Chennai-Hossur</vt:lpstr>
      <vt:lpstr>Pondicherry</vt:lpstr>
      <vt:lpstr>Barshi</vt:lpstr>
      <vt:lpstr>Noida</vt:lpstr>
      <vt:lpstr>Haridwar</vt:lpstr>
      <vt:lpstr>Baddi</vt:lpstr>
      <vt:lpstr>Kerala</vt:lpstr>
      <vt:lpstr>Salem</vt:lpstr>
      <vt:lpstr>Guwhati</vt:lpstr>
      <vt:lpstr>Bhuneshwar</vt:lpstr>
      <vt:lpstr>Jammu</vt:lpstr>
      <vt:lpstr>Mehbubnagar</vt:lpstr>
      <vt:lpstr>STOCK POINT- Daman</vt:lpstr>
      <vt:lpstr>Stock Point -Silvassa</vt:lpstr>
      <vt:lpstr>Stock Point - Bhiwandi 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Bankura!Print_Area</vt:lpstr>
      <vt:lpstr>Barshi!Print_Area</vt:lpstr>
      <vt:lpstr>Bhuneshwar!Print_Area</vt:lpstr>
      <vt:lpstr>'Chennai Warehouse'!Print_Area</vt:lpstr>
      <vt:lpstr>'Chennai-Hossur'!Print_Area</vt:lpstr>
      <vt:lpstr>Daman!Print_Area</vt:lpstr>
      <vt:lpstr>GOA!Print_Area</vt:lpstr>
      <vt:lpstr>Guwhati!Print_Area</vt:lpstr>
      <vt:lpstr>Haridwar!Print_Area</vt:lpstr>
      <vt:lpstr>Jammu!Print_Area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2016-08-25T09:23:01Z</cp:lastPrinted>
  <dcterms:created xsi:type="dcterms:W3CDTF">2016-01-23T10:10:33Z</dcterms:created>
  <dcterms:modified xsi:type="dcterms:W3CDTF">2016-08-25T09:23:04Z</dcterms:modified>
</cp:coreProperties>
</file>